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795" windowHeight="13605" activeTab="0"/>
  </bookViews>
  <sheets>
    <sheet name="Arkusz1" sheetId="1" r:id="rId1"/>
  </sheets>
  <definedNames>
    <definedName name="_xlnm.Print_Area" localSheetId="0">'Arkusz1'!$A$1:$BB$24</definedName>
  </definedNames>
  <calcPr fullCalcOnLoad="1"/>
</workbook>
</file>

<file path=xl/sharedStrings.xml><?xml version="1.0" encoding="utf-8"?>
<sst xmlns="http://schemas.openxmlformats.org/spreadsheetml/2006/main" count="137" uniqueCount="92">
  <si>
    <t>1.</t>
  </si>
  <si>
    <t xml:space="preserve">Izba Administracji Skarbowej w Katowicach </t>
  </si>
  <si>
    <t>2.</t>
  </si>
  <si>
    <t xml:space="preserve">Urząd Skarbowy w Bytomiu </t>
  </si>
  <si>
    <t>3.</t>
  </si>
  <si>
    <t xml:space="preserve">Urząd Skarbowy w Czechowicach-Dziedzicach </t>
  </si>
  <si>
    <t>4.</t>
  </si>
  <si>
    <t>5.</t>
  </si>
  <si>
    <t>ul. Młodego Hutnika 2, 44-100 Gliwice</t>
  </si>
  <si>
    <t>6.</t>
  </si>
  <si>
    <t>ul. Żwirki i Wigury 17, 40-063 Katowice</t>
  </si>
  <si>
    <t>7.</t>
  </si>
  <si>
    <t>ul. Paderewskiego 32B, 40-282 Katowice</t>
  </si>
  <si>
    <t>8.</t>
  </si>
  <si>
    <t>Urząd Skarbowy w Kłobucku</t>
  </si>
  <si>
    <t>9.</t>
  </si>
  <si>
    <t>Urząd Skarbowy w Lublińcu</t>
  </si>
  <si>
    <t>10.</t>
  </si>
  <si>
    <t>Urząd Skarbowy w Mysłowicach</t>
  </si>
  <si>
    <t>11.</t>
  </si>
  <si>
    <t xml:space="preserve">Urząd Skarbowy w Myszkowie </t>
  </si>
  <si>
    <t>12.</t>
  </si>
  <si>
    <t>Urząd Skarbowy w Piekarach Śląskich</t>
  </si>
  <si>
    <t>13.</t>
  </si>
  <si>
    <t>Urząd Skarbowy w Pszczynie</t>
  </si>
  <si>
    <t>Urząd Skarbowy w Tarnowskich Górach</t>
  </si>
  <si>
    <t>Urząd Skarbowy w Zawierciu</t>
  </si>
  <si>
    <t>Urząd Skarbowy w Żorach</t>
  </si>
  <si>
    <t>Śląski Urząd Celno -Skarbowy w Katowicach</t>
  </si>
  <si>
    <t>szkło</t>
  </si>
  <si>
    <t>odpady ulegające biodegradacji</t>
  </si>
  <si>
    <t>odpady zielone</t>
  </si>
  <si>
    <t>metale 
i tworzywa sztuczne</t>
  </si>
  <si>
    <t>odpady pozostałe 
z selekcji</t>
  </si>
  <si>
    <t>ul. Damrota 25, 
40-022 Katowice</t>
  </si>
  <si>
    <t>ul. Wrocławska 92, 
41-902 Bytom</t>
  </si>
  <si>
    <t>ul. Nad Białką 1A, 
43-503 Czechowice-Dziedzice</t>
  </si>
  <si>
    <t>ul. Góry Chełmskiej 15,
 44-100 Gliwice</t>
  </si>
  <si>
    <t>Rynek im. Jana Pawła II Nr 13, 
42-100 Kłobuck</t>
  </si>
  <si>
    <t>ul. Ignacego Paderewskiego 7B, 
42-700 Lubliniec</t>
  </si>
  <si>
    <t>ul. A. Mickiewicza 4, 
41-400 Mysłowice</t>
  </si>
  <si>
    <t>ul. Kazimierza Pułaskiego 68, 
42-300 Myszków</t>
  </si>
  <si>
    <t>ul. Bytomska 92, 
41-940 Piekary Śląskie</t>
  </si>
  <si>
    <t>ul. 3-go Maja 4, 
43-200 Pszczyna</t>
  </si>
  <si>
    <t>ul. Opolska 23, 
42-600 Tarnowskie Góry</t>
  </si>
  <si>
    <t>ul. Leśna 8, 
42-400 Zawiercie</t>
  </si>
  <si>
    <t>ul. Wodzisławska 1, 
44-240 Żory</t>
  </si>
  <si>
    <t>ul. Słoneczna 34, 
40-136 Katowice</t>
  </si>
  <si>
    <t>120 (pojemnik własność US)</t>
  </si>
  <si>
    <t>-</t>
  </si>
  <si>
    <t>worki na odpady zielone - 120 litrów</t>
  </si>
  <si>
    <t>Pierwszy Urząd Skarbowy 
w Katowicach</t>
  </si>
  <si>
    <t>Drugi Urząd Skarbowy 
w Katowicach; 
Izba Administracji Skarbowej w Katowicach</t>
  </si>
  <si>
    <t>Pierwszy Urząd Skarbowy 
w Gliwicach</t>
  </si>
  <si>
    <t>Drugi Urząd Skarbowy 
w Gliwicach</t>
  </si>
  <si>
    <t>a</t>
  </si>
  <si>
    <t>b</t>
  </si>
  <si>
    <t>c</t>
  </si>
  <si>
    <t>d</t>
  </si>
  <si>
    <t>e</t>
  </si>
  <si>
    <t>f</t>
  </si>
  <si>
    <t xml:space="preserve">Pojemność pojemnika/worków dla poszczególnej frakcji odpadu </t>
  </si>
  <si>
    <t xml:space="preserve">Liczba pojemników/worków dla poszczególnej frakcji odpadu </t>
  </si>
  <si>
    <t>1100 (pojemnik własność US)</t>
  </si>
  <si>
    <t>g</t>
  </si>
  <si>
    <t>Nazwa jednostki organizacyjnej</t>
  </si>
  <si>
    <t xml:space="preserve">Adres jednostki organizacyjnej </t>
  </si>
  <si>
    <t>Części</t>
  </si>
  <si>
    <t>14.</t>
  </si>
  <si>
    <t>Urząd Skarbowy w Zabrzu</t>
  </si>
  <si>
    <t>ul. Bytomska 2, 
41-800 Zabrze</t>
  </si>
  <si>
    <t xml:space="preserve">Urząd Skarbowy w Chorzowie </t>
  </si>
  <si>
    <t>ul. Armii Krajowej 5, 
41-506 Chorzów</t>
  </si>
  <si>
    <t>15.</t>
  </si>
  <si>
    <t>papier</t>
  </si>
  <si>
    <t>Formularz cenowy</t>
  </si>
  <si>
    <t>Załącznik nr 4</t>
  </si>
  <si>
    <t xml:space="preserve">Liczba wywozów w czasie trwania umowy </t>
  </si>
  <si>
    <t xml:space="preserve">Cena jednostkowa wywozu 1 pojemnika/worka
 netto </t>
  </si>
  <si>
    <t xml:space="preserve">Cena jednostkowa wywozu 1 pojemnika/worka
 brutto </t>
  </si>
  <si>
    <t>Wartość netto wywozów</t>
  </si>
  <si>
    <t>kwota VAT</t>
  </si>
  <si>
    <t xml:space="preserve">Wartość brutto </t>
  </si>
  <si>
    <t>Razem dla poszczeólnej jednostki</t>
  </si>
  <si>
    <t>Wartość zamówienia dla danej części</t>
  </si>
  <si>
    <t>k
[g x 8%]</t>
  </si>
  <si>
    <t>j
[ e x f x g]</t>
  </si>
  <si>
    <t>i
[g + k]</t>
  </si>
  <si>
    <t>l
[e x f x l]</t>
  </si>
  <si>
    <t>m
[ suma l]</t>
  </si>
  <si>
    <t>n
[suma m]</t>
  </si>
  <si>
    <t>ZKP-8/2020
2401-ILZ-01.260.16.2020
2401-20-158804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</si>
</sst>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45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170" fontId="5" fillId="34" borderId="28" xfId="0" applyNumberFormat="1" applyFont="1" applyFill="1" applyBorder="1" applyAlignment="1">
      <alignment horizontal="center" vertical="center" wrapText="1"/>
    </xf>
    <xf numFmtId="170" fontId="5" fillId="34" borderId="10" xfId="0" applyNumberFormat="1" applyFont="1" applyFill="1" applyBorder="1" applyAlignment="1">
      <alignment horizontal="center" vertical="center" wrapText="1"/>
    </xf>
    <xf numFmtId="170" fontId="5" fillId="34" borderId="11" xfId="0" applyNumberFormat="1" applyFont="1" applyFill="1" applyBorder="1" applyAlignment="1">
      <alignment horizontal="center" vertical="center" wrapText="1"/>
    </xf>
    <xf numFmtId="170" fontId="5" fillId="34" borderId="12" xfId="0" applyNumberFormat="1" applyFont="1" applyFill="1" applyBorder="1" applyAlignment="1">
      <alignment horizontal="center" vertical="center" wrapText="1"/>
    </xf>
    <xf numFmtId="170" fontId="5" fillId="34" borderId="24" xfId="0" applyNumberFormat="1" applyFont="1" applyFill="1" applyBorder="1" applyAlignment="1">
      <alignment horizontal="center" vertical="center" wrapText="1"/>
    </xf>
    <xf numFmtId="170" fontId="5" fillId="34" borderId="29" xfId="0" applyNumberFormat="1" applyFont="1" applyFill="1" applyBorder="1" applyAlignment="1">
      <alignment horizontal="center" vertical="center" wrapText="1"/>
    </xf>
    <xf numFmtId="170" fontId="5" fillId="34" borderId="27" xfId="0" applyNumberFormat="1" applyFont="1" applyFill="1" applyBorder="1" applyAlignment="1">
      <alignment horizontal="center" vertical="center" wrapText="1"/>
    </xf>
    <xf numFmtId="170" fontId="5" fillId="34" borderId="30" xfId="0" applyNumberFormat="1" applyFont="1" applyFill="1" applyBorder="1" applyAlignment="1">
      <alignment horizontal="center" vertical="center" wrapText="1"/>
    </xf>
    <xf numFmtId="170" fontId="5" fillId="34" borderId="21" xfId="0" applyNumberFormat="1" applyFont="1" applyFill="1" applyBorder="1" applyAlignment="1">
      <alignment horizontal="center" vertical="center" wrapText="1"/>
    </xf>
    <xf numFmtId="170" fontId="5" fillId="34" borderId="25" xfId="0" applyNumberFormat="1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170" fontId="5" fillId="34" borderId="13" xfId="0" applyNumberFormat="1" applyFont="1" applyFill="1" applyBorder="1" applyAlignment="1">
      <alignment horizontal="center" vertical="center" wrapText="1"/>
    </xf>
    <xf numFmtId="170" fontId="5" fillId="34" borderId="3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3" fontId="5" fillId="33" borderId="28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textRotation="90" wrapText="1"/>
    </xf>
    <xf numFmtId="3" fontId="5" fillId="33" borderId="29" xfId="0" applyNumberFormat="1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3" fontId="5" fillId="33" borderId="27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textRotation="90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3" fontId="5" fillId="33" borderId="30" xfId="0" applyNumberFormat="1" applyFont="1" applyFill="1" applyBorder="1" applyAlignment="1">
      <alignment horizontal="center" vertical="center" wrapText="1"/>
    </xf>
    <xf numFmtId="3" fontId="5" fillId="33" borderId="21" xfId="0" applyNumberFormat="1" applyFont="1" applyFill="1" applyBorder="1" applyAlignment="1">
      <alignment horizontal="center" vertical="center" wrapText="1"/>
    </xf>
    <xf numFmtId="3" fontId="5" fillId="33" borderId="31" xfId="0" applyNumberFormat="1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170" fontId="5" fillId="0" borderId="33" xfId="0" applyNumberFormat="1" applyFont="1" applyBorder="1" applyAlignment="1">
      <alignment horizontal="center" vertical="center"/>
    </xf>
    <xf numFmtId="170" fontId="5" fillId="0" borderId="34" xfId="0" applyNumberFormat="1" applyFont="1" applyBorder="1" applyAlignment="1">
      <alignment horizontal="center" vertical="center"/>
    </xf>
    <xf numFmtId="170" fontId="5" fillId="0" borderId="35" xfId="0" applyNumberFormat="1" applyFont="1" applyBorder="1" applyAlignment="1">
      <alignment horizontal="center" vertical="center"/>
    </xf>
    <xf numFmtId="170" fontId="5" fillId="0" borderId="36" xfId="0" applyNumberFormat="1" applyFont="1" applyBorder="1" applyAlignment="1">
      <alignment horizontal="center" vertical="center"/>
    </xf>
    <xf numFmtId="170" fontId="5" fillId="0" borderId="37" xfId="0" applyNumberFormat="1" applyFont="1" applyBorder="1" applyAlignment="1">
      <alignment horizontal="center" vertical="center"/>
    </xf>
    <xf numFmtId="170" fontId="5" fillId="34" borderId="29" xfId="0" applyNumberFormat="1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3" fillId="33" borderId="29" xfId="0" applyNumberFormat="1" applyFont="1" applyFill="1" applyBorder="1" applyAlignment="1">
      <alignment horizontal="center" vertical="center" textRotation="90"/>
    </xf>
    <xf numFmtId="0" fontId="3" fillId="33" borderId="14" xfId="0" applyNumberFormat="1" applyFont="1" applyFill="1" applyBorder="1" applyAlignment="1">
      <alignment horizontal="center" vertical="center" textRotation="90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textRotation="90" wrapText="1"/>
    </xf>
    <xf numFmtId="0" fontId="2" fillId="33" borderId="38" xfId="0" applyFont="1" applyFill="1" applyBorder="1" applyAlignment="1">
      <alignment horizontal="center" vertical="center" textRotation="90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3" fillId="33" borderId="42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3" fontId="5" fillId="33" borderId="13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3" fontId="5" fillId="33" borderId="29" xfId="0" applyNumberFormat="1" applyFont="1" applyFill="1" applyBorder="1" applyAlignment="1">
      <alignment horizontal="center" vertical="center" wrapText="1"/>
    </xf>
    <xf numFmtId="170" fontId="5" fillId="34" borderId="12" xfId="0" applyNumberFormat="1" applyFont="1" applyFill="1" applyBorder="1" applyAlignment="1">
      <alignment horizontal="center" vertical="center" wrapText="1"/>
    </xf>
    <xf numFmtId="170" fontId="5" fillId="34" borderId="27" xfId="0" applyNumberFormat="1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170" fontId="5" fillId="0" borderId="36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170" fontId="5" fillId="0" borderId="34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170" fontId="5" fillId="0" borderId="52" xfId="0" applyNumberFormat="1" applyFont="1" applyBorder="1" applyAlignment="1">
      <alignment horizontal="center" vertical="center"/>
    </xf>
    <xf numFmtId="170" fontId="5" fillId="34" borderId="13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9"/>
  <sheetViews>
    <sheetView tabSelected="1" view="pageBreakPreview" zoomScale="60" zoomScaleNormal="50" workbookViewId="0" topLeftCell="H1">
      <pane ySplit="4" topLeftCell="A5" activePane="bottomLeft" state="frozen"/>
      <selection pane="topLeft" activeCell="A1" sqref="A1"/>
      <selection pane="bottomLeft" activeCell="W5" sqref="W5"/>
    </sheetView>
  </sheetViews>
  <sheetFormatPr defaultColWidth="9.140625" defaultRowHeight="12.75"/>
  <cols>
    <col min="1" max="1" width="4.00390625" style="22" customWidth="1"/>
    <col min="2" max="2" width="5.57421875" style="23" customWidth="1"/>
    <col min="3" max="3" width="34.140625" style="23" customWidth="1"/>
    <col min="4" max="4" width="32.00390625" style="24" customWidth="1"/>
    <col min="5" max="6" width="15.7109375" style="24" customWidth="1"/>
    <col min="7" max="7" width="16.140625" style="24" customWidth="1"/>
    <col min="8" max="12" width="15.7109375" style="24" customWidth="1"/>
    <col min="13" max="13" width="16.8515625" style="24" customWidth="1"/>
    <col min="14" max="18" width="15.7109375" style="24" customWidth="1"/>
    <col min="19" max="19" width="16.7109375" style="24" customWidth="1"/>
    <col min="20" max="23" width="15.7109375" style="24" customWidth="1"/>
    <col min="24" max="24" width="13.7109375" style="24" customWidth="1"/>
    <col min="25" max="25" width="16.7109375" style="24" customWidth="1"/>
    <col min="26" max="28" width="13.7109375" style="24" customWidth="1"/>
    <col min="29" max="29" width="15.7109375" style="24" customWidth="1"/>
    <col min="30" max="30" width="13.7109375" style="24" customWidth="1"/>
    <col min="31" max="31" width="16.7109375" style="24" customWidth="1"/>
    <col min="32" max="34" width="13.7109375" style="24" customWidth="1"/>
    <col min="35" max="35" width="15.7109375" style="24" customWidth="1"/>
    <col min="36" max="36" width="13.7109375" style="24" customWidth="1"/>
    <col min="37" max="37" width="16.7109375" style="24" customWidth="1"/>
    <col min="38" max="40" width="13.7109375" style="24" customWidth="1"/>
    <col min="41" max="41" width="15.7109375" style="24" customWidth="1"/>
    <col min="42" max="42" width="13.7109375" style="24" customWidth="1"/>
    <col min="43" max="43" width="16.7109375" style="24" customWidth="1"/>
    <col min="44" max="46" width="13.7109375" style="24" customWidth="1"/>
    <col min="47" max="47" width="16.421875" style="24" customWidth="1"/>
    <col min="48" max="48" width="15.8515625" style="24" customWidth="1"/>
    <col min="49" max="49" width="16.7109375" style="24" customWidth="1"/>
    <col min="50" max="50" width="15.140625" style="24" customWidth="1"/>
    <col min="51" max="51" width="14.421875" style="24" customWidth="1"/>
    <col min="52" max="52" width="16.28125" style="24" customWidth="1"/>
    <col min="53" max="53" width="36.57421875" style="21" customWidth="1"/>
    <col min="54" max="54" width="37.00390625" style="21" customWidth="1"/>
    <col min="55" max="16384" width="9.140625" style="21" customWidth="1"/>
  </cols>
  <sheetData>
    <row r="1" spans="1:54" ht="51" customHeight="1" thickBot="1">
      <c r="A1" s="101" t="s">
        <v>91</v>
      </c>
      <c r="B1" s="102"/>
      <c r="C1" s="102"/>
      <c r="D1" s="103"/>
      <c r="E1" s="134" t="s">
        <v>75</v>
      </c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6"/>
      <c r="BA1" s="132" t="s">
        <v>76</v>
      </c>
      <c r="BB1" s="133"/>
    </row>
    <row r="2" spans="1:54" ht="41.25" customHeight="1">
      <c r="A2" s="84" t="s">
        <v>67</v>
      </c>
      <c r="B2" s="88" t="s">
        <v>65</v>
      </c>
      <c r="C2" s="88"/>
      <c r="D2" s="86" t="s">
        <v>66</v>
      </c>
      <c r="E2" s="93" t="s">
        <v>61</v>
      </c>
      <c r="F2" s="94"/>
      <c r="G2" s="94"/>
      <c r="H2" s="94"/>
      <c r="I2" s="95"/>
      <c r="J2" s="96"/>
      <c r="K2" s="90" t="s">
        <v>62</v>
      </c>
      <c r="L2" s="91"/>
      <c r="M2" s="91"/>
      <c r="N2" s="91"/>
      <c r="O2" s="92"/>
      <c r="P2" s="92"/>
      <c r="Q2" s="93" t="s">
        <v>77</v>
      </c>
      <c r="R2" s="94"/>
      <c r="S2" s="94"/>
      <c r="T2" s="94"/>
      <c r="U2" s="95"/>
      <c r="V2" s="96"/>
      <c r="W2" s="93" t="s">
        <v>78</v>
      </c>
      <c r="X2" s="94"/>
      <c r="Y2" s="94"/>
      <c r="Z2" s="94"/>
      <c r="AA2" s="95"/>
      <c r="AB2" s="96"/>
      <c r="AC2" s="93" t="s">
        <v>81</v>
      </c>
      <c r="AD2" s="94"/>
      <c r="AE2" s="94"/>
      <c r="AF2" s="94"/>
      <c r="AG2" s="95"/>
      <c r="AH2" s="96"/>
      <c r="AI2" s="93" t="s">
        <v>79</v>
      </c>
      <c r="AJ2" s="94"/>
      <c r="AK2" s="94"/>
      <c r="AL2" s="94"/>
      <c r="AM2" s="95"/>
      <c r="AN2" s="96"/>
      <c r="AO2" s="93" t="s">
        <v>80</v>
      </c>
      <c r="AP2" s="94"/>
      <c r="AQ2" s="94"/>
      <c r="AR2" s="94"/>
      <c r="AS2" s="95"/>
      <c r="AT2" s="96"/>
      <c r="AU2" s="93" t="s">
        <v>82</v>
      </c>
      <c r="AV2" s="94"/>
      <c r="AW2" s="94"/>
      <c r="AX2" s="94"/>
      <c r="AY2" s="95"/>
      <c r="AZ2" s="95"/>
      <c r="BA2" s="130" t="s">
        <v>83</v>
      </c>
      <c r="BB2" s="130" t="s">
        <v>84</v>
      </c>
    </row>
    <row r="3" spans="1:54" ht="56.25" customHeight="1" thickBot="1">
      <c r="A3" s="85"/>
      <c r="B3" s="89"/>
      <c r="C3" s="89"/>
      <c r="D3" s="87"/>
      <c r="E3" s="5" t="s">
        <v>29</v>
      </c>
      <c r="F3" s="6" t="s">
        <v>32</v>
      </c>
      <c r="G3" s="6" t="s">
        <v>30</v>
      </c>
      <c r="H3" s="6" t="s">
        <v>33</v>
      </c>
      <c r="I3" s="7" t="s">
        <v>74</v>
      </c>
      <c r="J3" s="8" t="s">
        <v>31</v>
      </c>
      <c r="K3" s="9" t="s">
        <v>29</v>
      </c>
      <c r="L3" s="6" t="s">
        <v>32</v>
      </c>
      <c r="M3" s="6" t="s">
        <v>30</v>
      </c>
      <c r="N3" s="6" t="s">
        <v>33</v>
      </c>
      <c r="O3" s="7" t="s">
        <v>74</v>
      </c>
      <c r="P3" s="7" t="s">
        <v>31</v>
      </c>
      <c r="Q3" s="5" t="s">
        <v>29</v>
      </c>
      <c r="R3" s="6" t="s">
        <v>32</v>
      </c>
      <c r="S3" s="6" t="s">
        <v>30</v>
      </c>
      <c r="T3" s="6" t="s">
        <v>33</v>
      </c>
      <c r="U3" s="7" t="s">
        <v>74</v>
      </c>
      <c r="V3" s="8" t="s">
        <v>31</v>
      </c>
      <c r="W3" s="5" t="s">
        <v>29</v>
      </c>
      <c r="X3" s="6" t="s">
        <v>32</v>
      </c>
      <c r="Y3" s="6" t="s">
        <v>30</v>
      </c>
      <c r="Z3" s="6" t="s">
        <v>33</v>
      </c>
      <c r="AA3" s="7" t="s">
        <v>74</v>
      </c>
      <c r="AB3" s="8" t="s">
        <v>31</v>
      </c>
      <c r="AC3" s="5" t="s">
        <v>29</v>
      </c>
      <c r="AD3" s="6" t="s">
        <v>32</v>
      </c>
      <c r="AE3" s="6" t="s">
        <v>30</v>
      </c>
      <c r="AF3" s="6" t="s">
        <v>33</v>
      </c>
      <c r="AG3" s="7" t="s">
        <v>74</v>
      </c>
      <c r="AH3" s="8" t="s">
        <v>31</v>
      </c>
      <c r="AI3" s="5" t="s">
        <v>29</v>
      </c>
      <c r="AJ3" s="6" t="s">
        <v>32</v>
      </c>
      <c r="AK3" s="6" t="s">
        <v>30</v>
      </c>
      <c r="AL3" s="6" t="s">
        <v>33</v>
      </c>
      <c r="AM3" s="7" t="s">
        <v>74</v>
      </c>
      <c r="AN3" s="8" t="s">
        <v>31</v>
      </c>
      <c r="AO3" s="5" t="s">
        <v>29</v>
      </c>
      <c r="AP3" s="6" t="s">
        <v>32</v>
      </c>
      <c r="AQ3" s="6" t="s">
        <v>30</v>
      </c>
      <c r="AR3" s="6" t="s">
        <v>33</v>
      </c>
      <c r="AS3" s="7" t="s">
        <v>74</v>
      </c>
      <c r="AT3" s="8" t="s">
        <v>31</v>
      </c>
      <c r="AU3" s="5" t="s">
        <v>29</v>
      </c>
      <c r="AV3" s="6" t="s">
        <v>32</v>
      </c>
      <c r="AW3" s="6" t="s">
        <v>30</v>
      </c>
      <c r="AX3" s="6" t="s">
        <v>33</v>
      </c>
      <c r="AY3" s="7" t="s">
        <v>74</v>
      </c>
      <c r="AZ3" s="7" t="s">
        <v>31</v>
      </c>
      <c r="BA3" s="131"/>
      <c r="BB3" s="131"/>
    </row>
    <row r="4" spans="1:54" ht="36.75" customHeight="1" thickBot="1">
      <c r="A4" s="10" t="s">
        <v>55</v>
      </c>
      <c r="B4" s="104" t="s">
        <v>56</v>
      </c>
      <c r="C4" s="104"/>
      <c r="D4" s="11" t="s">
        <v>57</v>
      </c>
      <c r="E4" s="105" t="s">
        <v>58</v>
      </c>
      <c r="F4" s="106"/>
      <c r="G4" s="106"/>
      <c r="H4" s="106"/>
      <c r="I4" s="107"/>
      <c r="J4" s="108"/>
      <c r="K4" s="109" t="s">
        <v>59</v>
      </c>
      <c r="L4" s="106"/>
      <c r="M4" s="106"/>
      <c r="N4" s="106"/>
      <c r="O4" s="107"/>
      <c r="P4" s="107"/>
      <c r="Q4" s="105" t="s">
        <v>60</v>
      </c>
      <c r="R4" s="106"/>
      <c r="S4" s="106"/>
      <c r="T4" s="106"/>
      <c r="U4" s="107"/>
      <c r="V4" s="108"/>
      <c r="W4" s="105" t="s">
        <v>64</v>
      </c>
      <c r="X4" s="106"/>
      <c r="Y4" s="106"/>
      <c r="Z4" s="106"/>
      <c r="AA4" s="107"/>
      <c r="AB4" s="108"/>
      <c r="AC4" s="125" t="s">
        <v>85</v>
      </c>
      <c r="AD4" s="126"/>
      <c r="AE4" s="126"/>
      <c r="AF4" s="126"/>
      <c r="AG4" s="126"/>
      <c r="AH4" s="127"/>
      <c r="AI4" s="105" t="s">
        <v>87</v>
      </c>
      <c r="AJ4" s="106"/>
      <c r="AK4" s="106"/>
      <c r="AL4" s="106"/>
      <c r="AM4" s="107"/>
      <c r="AN4" s="108"/>
      <c r="AO4" s="105" t="s">
        <v>86</v>
      </c>
      <c r="AP4" s="106"/>
      <c r="AQ4" s="106"/>
      <c r="AR4" s="106"/>
      <c r="AS4" s="107"/>
      <c r="AT4" s="108"/>
      <c r="AU4" s="105" t="s">
        <v>88</v>
      </c>
      <c r="AV4" s="106"/>
      <c r="AW4" s="106"/>
      <c r="AX4" s="106"/>
      <c r="AY4" s="107"/>
      <c r="AZ4" s="107"/>
      <c r="BA4" s="71" t="s">
        <v>89</v>
      </c>
      <c r="BB4" s="71" t="s">
        <v>90</v>
      </c>
    </row>
    <row r="5" spans="1:54" ht="63" customHeight="1">
      <c r="A5" s="110" t="s">
        <v>0</v>
      </c>
      <c r="B5" s="51">
        <v>2401</v>
      </c>
      <c r="C5" s="1" t="s">
        <v>1</v>
      </c>
      <c r="D5" s="2" t="s">
        <v>34</v>
      </c>
      <c r="E5" s="52">
        <v>1100</v>
      </c>
      <c r="F5" s="53">
        <v>1100</v>
      </c>
      <c r="G5" s="53">
        <v>660</v>
      </c>
      <c r="H5" s="53">
        <v>1100</v>
      </c>
      <c r="I5" s="53">
        <v>1100</v>
      </c>
      <c r="J5" s="54" t="s">
        <v>50</v>
      </c>
      <c r="K5" s="43">
        <v>1</v>
      </c>
      <c r="L5" s="12">
        <v>2</v>
      </c>
      <c r="M5" s="12">
        <v>1</v>
      </c>
      <c r="N5" s="12">
        <v>1</v>
      </c>
      <c r="O5" s="12">
        <v>1</v>
      </c>
      <c r="P5" s="44">
        <v>20</v>
      </c>
      <c r="Q5" s="43">
        <v>4</v>
      </c>
      <c r="R5" s="12">
        <v>48</v>
      </c>
      <c r="S5" s="12">
        <f>48*2</f>
        <v>96</v>
      </c>
      <c r="T5" s="12">
        <v>96</v>
      </c>
      <c r="U5" s="12">
        <f>48/2</f>
        <v>24</v>
      </c>
      <c r="V5" s="55">
        <v>4</v>
      </c>
      <c r="W5" s="33"/>
      <c r="X5" s="34"/>
      <c r="Y5" s="34"/>
      <c r="Z5" s="34"/>
      <c r="AA5" s="34"/>
      <c r="AB5" s="37"/>
      <c r="AC5" s="17">
        <f aca="true" t="shared" si="0" ref="AC5:AH8">ROUND(W5*8%,2)</f>
        <v>0</v>
      </c>
      <c r="AD5" s="15">
        <f t="shared" si="0"/>
        <v>0</v>
      </c>
      <c r="AE5" s="15">
        <f t="shared" si="0"/>
        <v>0</v>
      </c>
      <c r="AF5" s="15">
        <f t="shared" si="0"/>
        <v>0</v>
      </c>
      <c r="AG5" s="15">
        <f t="shared" si="0"/>
        <v>0</v>
      </c>
      <c r="AH5" s="19">
        <f t="shared" si="0"/>
        <v>0</v>
      </c>
      <c r="AI5" s="33">
        <f aca="true" t="shared" si="1" ref="AI5:AN5">W5+AC5</f>
        <v>0</v>
      </c>
      <c r="AJ5" s="34">
        <f t="shared" si="1"/>
        <v>0</v>
      </c>
      <c r="AK5" s="34">
        <f t="shared" si="1"/>
        <v>0</v>
      </c>
      <c r="AL5" s="34">
        <f t="shared" si="1"/>
        <v>0</v>
      </c>
      <c r="AM5" s="34">
        <f t="shared" si="1"/>
        <v>0</v>
      </c>
      <c r="AN5" s="37">
        <f t="shared" si="1"/>
        <v>0</v>
      </c>
      <c r="AO5" s="33">
        <f>K5*Q5*W5</f>
        <v>0</v>
      </c>
      <c r="AP5" s="34">
        <f aca="true" t="shared" si="2" ref="AP5:AT8">L5*R5*X5</f>
        <v>0</v>
      </c>
      <c r="AQ5" s="34">
        <f t="shared" si="2"/>
        <v>0</v>
      </c>
      <c r="AR5" s="34">
        <f t="shared" si="2"/>
        <v>0</v>
      </c>
      <c r="AS5" s="34">
        <f t="shared" si="2"/>
        <v>0</v>
      </c>
      <c r="AT5" s="37">
        <f t="shared" si="2"/>
        <v>0</v>
      </c>
      <c r="AU5" s="33">
        <f>K5*Q5*AI5</f>
        <v>0</v>
      </c>
      <c r="AV5" s="34">
        <f aca="true" t="shared" si="3" ref="AU5:AZ8">L5*R5*AJ5</f>
        <v>0</v>
      </c>
      <c r="AW5" s="34">
        <f t="shared" si="3"/>
        <v>0</v>
      </c>
      <c r="AX5" s="34">
        <f t="shared" si="3"/>
        <v>0</v>
      </c>
      <c r="AY5" s="34">
        <f t="shared" si="3"/>
        <v>0</v>
      </c>
      <c r="AZ5" s="35">
        <f t="shared" si="3"/>
        <v>0</v>
      </c>
      <c r="BA5" s="72">
        <f>AU5+AV5+AW5+AX5+AY5+AZ5</f>
        <v>0</v>
      </c>
      <c r="BB5" s="137">
        <f>BA5+BA6+BA7+BA8</f>
        <v>0</v>
      </c>
    </row>
    <row r="6" spans="1:54" ht="63" customHeight="1">
      <c r="A6" s="111"/>
      <c r="B6" s="56">
        <v>2416</v>
      </c>
      <c r="C6" s="3" t="s">
        <v>51</v>
      </c>
      <c r="D6" s="4" t="s">
        <v>10</v>
      </c>
      <c r="E6" s="57">
        <v>240</v>
      </c>
      <c r="F6" s="58">
        <v>240</v>
      </c>
      <c r="G6" s="58">
        <v>120</v>
      </c>
      <c r="H6" s="58">
        <v>1100</v>
      </c>
      <c r="I6" s="58">
        <v>1100</v>
      </c>
      <c r="J6" s="59" t="s">
        <v>49</v>
      </c>
      <c r="K6" s="45">
        <v>1</v>
      </c>
      <c r="L6" s="13">
        <v>2</v>
      </c>
      <c r="M6" s="13">
        <v>1</v>
      </c>
      <c r="N6" s="13">
        <v>2</v>
      </c>
      <c r="O6" s="13">
        <v>1</v>
      </c>
      <c r="P6" s="46">
        <v>0</v>
      </c>
      <c r="Q6" s="45">
        <v>11</v>
      </c>
      <c r="R6" s="13">
        <v>11</v>
      </c>
      <c r="S6" s="13">
        <v>11</v>
      </c>
      <c r="T6" s="13">
        <v>48</v>
      </c>
      <c r="U6" s="13">
        <v>24</v>
      </c>
      <c r="V6" s="61">
        <v>0</v>
      </c>
      <c r="W6" s="38"/>
      <c r="X6" s="36"/>
      <c r="Y6" s="36"/>
      <c r="Z6" s="36"/>
      <c r="AA6" s="36"/>
      <c r="AB6" s="39"/>
      <c r="AC6" s="31">
        <f t="shared" si="0"/>
        <v>0</v>
      </c>
      <c r="AD6" s="30">
        <f t="shared" si="0"/>
        <v>0</v>
      </c>
      <c r="AE6" s="30">
        <f t="shared" si="0"/>
        <v>0</v>
      </c>
      <c r="AF6" s="30">
        <f t="shared" si="0"/>
        <v>0</v>
      </c>
      <c r="AG6" s="30">
        <f t="shared" si="0"/>
        <v>0</v>
      </c>
      <c r="AH6" s="32">
        <f t="shared" si="0"/>
        <v>0</v>
      </c>
      <c r="AI6" s="38">
        <f>W6+AC6</f>
        <v>0</v>
      </c>
      <c r="AJ6" s="36">
        <f aca="true" t="shared" si="4" ref="AJ6:AN8">X6+AD6</f>
        <v>0</v>
      </c>
      <c r="AK6" s="36">
        <f t="shared" si="4"/>
        <v>0</v>
      </c>
      <c r="AL6" s="36">
        <f t="shared" si="4"/>
        <v>0</v>
      </c>
      <c r="AM6" s="36">
        <f t="shared" si="4"/>
        <v>0</v>
      </c>
      <c r="AN6" s="39">
        <f t="shared" si="4"/>
        <v>0</v>
      </c>
      <c r="AO6" s="38">
        <f>K6*Q6*W6</f>
        <v>0</v>
      </c>
      <c r="AP6" s="36">
        <f t="shared" si="2"/>
        <v>0</v>
      </c>
      <c r="AQ6" s="36">
        <f t="shared" si="2"/>
        <v>0</v>
      </c>
      <c r="AR6" s="36">
        <f t="shared" si="2"/>
        <v>0</v>
      </c>
      <c r="AS6" s="36">
        <f t="shared" si="2"/>
        <v>0</v>
      </c>
      <c r="AT6" s="39">
        <f t="shared" si="2"/>
        <v>0</v>
      </c>
      <c r="AU6" s="38">
        <f t="shared" si="3"/>
        <v>0</v>
      </c>
      <c r="AV6" s="36">
        <f t="shared" si="3"/>
        <v>0</v>
      </c>
      <c r="AW6" s="36">
        <f t="shared" si="3"/>
        <v>0</v>
      </c>
      <c r="AX6" s="36">
        <f t="shared" si="3"/>
        <v>0</v>
      </c>
      <c r="AY6" s="36">
        <f t="shared" si="3"/>
        <v>0</v>
      </c>
      <c r="AZ6" s="49">
        <f t="shared" si="3"/>
        <v>0</v>
      </c>
      <c r="BA6" s="73">
        <f>AU6+AV6+AW6+AX6+AY6+AZ6</f>
        <v>0</v>
      </c>
      <c r="BB6" s="124"/>
    </row>
    <row r="7" spans="1:54" ht="104.25" customHeight="1">
      <c r="A7" s="111"/>
      <c r="B7" s="56">
        <v>2417</v>
      </c>
      <c r="C7" s="3" t="s">
        <v>52</v>
      </c>
      <c r="D7" s="4" t="s">
        <v>12</v>
      </c>
      <c r="E7" s="57">
        <v>660</v>
      </c>
      <c r="F7" s="58">
        <v>1100</v>
      </c>
      <c r="G7" s="58">
        <v>660</v>
      </c>
      <c r="H7" s="58">
        <v>1100</v>
      </c>
      <c r="I7" s="58">
        <v>1100</v>
      </c>
      <c r="J7" s="59">
        <v>660</v>
      </c>
      <c r="K7" s="45">
        <v>1</v>
      </c>
      <c r="L7" s="13">
        <v>1</v>
      </c>
      <c r="M7" s="13">
        <v>1</v>
      </c>
      <c r="N7" s="13">
        <v>1</v>
      </c>
      <c r="O7" s="13">
        <v>1</v>
      </c>
      <c r="P7" s="60">
        <v>1</v>
      </c>
      <c r="Q7" s="45">
        <v>11</v>
      </c>
      <c r="R7" s="13">
        <v>24</v>
      </c>
      <c r="S7" s="13">
        <v>24</v>
      </c>
      <c r="T7" s="13">
        <v>96</v>
      </c>
      <c r="U7" s="13">
        <v>11</v>
      </c>
      <c r="V7" s="61">
        <v>10</v>
      </c>
      <c r="W7" s="38"/>
      <c r="X7" s="36"/>
      <c r="Y7" s="36"/>
      <c r="Z7" s="36"/>
      <c r="AA7" s="36"/>
      <c r="AB7" s="39"/>
      <c r="AC7" s="31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  <c r="AH7" s="32">
        <f t="shared" si="0"/>
        <v>0</v>
      </c>
      <c r="AI7" s="38">
        <f>W7+AC7</f>
        <v>0</v>
      </c>
      <c r="AJ7" s="36">
        <f t="shared" si="4"/>
        <v>0</v>
      </c>
      <c r="AK7" s="36">
        <f t="shared" si="4"/>
        <v>0</v>
      </c>
      <c r="AL7" s="36">
        <f t="shared" si="4"/>
        <v>0</v>
      </c>
      <c r="AM7" s="36">
        <f t="shared" si="4"/>
        <v>0</v>
      </c>
      <c r="AN7" s="39">
        <f t="shared" si="4"/>
        <v>0</v>
      </c>
      <c r="AO7" s="38">
        <f>K7*Q7*W7</f>
        <v>0</v>
      </c>
      <c r="AP7" s="36">
        <f t="shared" si="2"/>
        <v>0</v>
      </c>
      <c r="AQ7" s="36">
        <f t="shared" si="2"/>
        <v>0</v>
      </c>
      <c r="AR7" s="36">
        <f t="shared" si="2"/>
        <v>0</v>
      </c>
      <c r="AS7" s="36">
        <f t="shared" si="2"/>
        <v>0</v>
      </c>
      <c r="AT7" s="39">
        <f t="shared" si="2"/>
        <v>0</v>
      </c>
      <c r="AU7" s="38">
        <f t="shared" si="3"/>
        <v>0</v>
      </c>
      <c r="AV7" s="36">
        <f t="shared" si="3"/>
        <v>0</v>
      </c>
      <c r="AW7" s="36">
        <f t="shared" si="3"/>
        <v>0</v>
      </c>
      <c r="AX7" s="36">
        <f t="shared" si="3"/>
        <v>0</v>
      </c>
      <c r="AY7" s="36">
        <f t="shared" si="3"/>
        <v>0</v>
      </c>
      <c r="AZ7" s="49">
        <f t="shared" si="3"/>
        <v>0</v>
      </c>
      <c r="BA7" s="73">
        <f>AU7+AV7+AW7+AX7+AY7+AZ7</f>
        <v>0</v>
      </c>
      <c r="BB7" s="124"/>
    </row>
    <row r="8" spans="1:54" ht="36" customHeight="1">
      <c r="A8" s="111"/>
      <c r="B8" s="97">
        <v>338000</v>
      </c>
      <c r="C8" s="99" t="s">
        <v>28</v>
      </c>
      <c r="D8" s="114" t="s">
        <v>47</v>
      </c>
      <c r="E8" s="116">
        <v>120</v>
      </c>
      <c r="F8" s="78">
        <v>1100</v>
      </c>
      <c r="G8" s="78">
        <v>120</v>
      </c>
      <c r="H8" s="58">
        <v>660</v>
      </c>
      <c r="I8" s="78">
        <v>1100</v>
      </c>
      <c r="J8" s="113">
        <v>120</v>
      </c>
      <c r="K8" s="82">
        <v>1</v>
      </c>
      <c r="L8" s="80">
        <v>1</v>
      </c>
      <c r="M8" s="80">
        <v>1</v>
      </c>
      <c r="N8" s="13">
        <v>1</v>
      </c>
      <c r="O8" s="80">
        <v>1</v>
      </c>
      <c r="P8" s="81">
        <v>1</v>
      </c>
      <c r="Q8" s="82">
        <v>24</v>
      </c>
      <c r="R8" s="80">
        <v>24</v>
      </c>
      <c r="S8" s="80">
        <v>96</v>
      </c>
      <c r="T8" s="13">
        <v>96</v>
      </c>
      <c r="U8" s="80">
        <v>96</v>
      </c>
      <c r="V8" s="79">
        <v>7</v>
      </c>
      <c r="W8" s="77"/>
      <c r="X8" s="117"/>
      <c r="Y8" s="117"/>
      <c r="Z8" s="36"/>
      <c r="AA8" s="117"/>
      <c r="AB8" s="118"/>
      <c r="AC8" s="122">
        <f t="shared" si="0"/>
        <v>0</v>
      </c>
      <c r="AD8" s="120">
        <f t="shared" si="0"/>
        <v>0</v>
      </c>
      <c r="AE8" s="120">
        <f t="shared" si="0"/>
        <v>0</v>
      </c>
      <c r="AF8" s="30">
        <f t="shared" si="0"/>
        <v>0</v>
      </c>
      <c r="AG8" s="120">
        <f t="shared" si="0"/>
        <v>0</v>
      </c>
      <c r="AH8" s="121">
        <f t="shared" si="0"/>
        <v>0</v>
      </c>
      <c r="AI8" s="77">
        <f>W8+AC8</f>
        <v>0</v>
      </c>
      <c r="AJ8" s="117">
        <f t="shared" si="4"/>
        <v>0</v>
      </c>
      <c r="AK8" s="117">
        <f t="shared" si="4"/>
        <v>0</v>
      </c>
      <c r="AL8" s="36">
        <f>Z8+AF8</f>
        <v>0</v>
      </c>
      <c r="AM8" s="117">
        <f>AA8+AG8</f>
        <v>0</v>
      </c>
      <c r="AN8" s="118">
        <f>AB8+AH8</f>
        <v>0</v>
      </c>
      <c r="AO8" s="77">
        <f>K8*Q8*W8</f>
        <v>0</v>
      </c>
      <c r="AP8" s="117">
        <f t="shared" si="2"/>
        <v>0</v>
      </c>
      <c r="AQ8" s="117">
        <f t="shared" si="2"/>
        <v>0</v>
      </c>
      <c r="AR8" s="36">
        <f>N8*T8*Z8</f>
        <v>0</v>
      </c>
      <c r="AS8" s="117">
        <f>O8*U8*AA8</f>
        <v>0</v>
      </c>
      <c r="AT8" s="118">
        <f>P8*V8*AB8</f>
        <v>0</v>
      </c>
      <c r="AU8" s="77">
        <f t="shared" si="3"/>
        <v>0</v>
      </c>
      <c r="AV8" s="117">
        <f t="shared" si="3"/>
        <v>0</v>
      </c>
      <c r="AW8" s="117">
        <f t="shared" si="3"/>
        <v>0</v>
      </c>
      <c r="AX8" s="36">
        <f t="shared" si="3"/>
        <v>0</v>
      </c>
      <c r="AY8" s="117">
        <f t="shared" si="3"/>
        <v>0</v>
      </c>
      <c r="AZ8" s="138">
        <f t="shared" si="3"/>
        <v>0</v>
      </c>
      <c r="BA8" s="128">
        <f>AU8+AV8+AW8+AX8+AX9+AY8+AZ8</f>
        <v>0</v>
      </c>
      <c r="BB8" s="124"/>
    </row>
    <row r="9" spans="1:54" ht="36" customHeight="1">
      <c r="A9" s="112"/>
      <c r="B9" s="98"/>
      <c r="C9" s="100"/>
      <c r="D9" s="115"/>
      <c r="E9" s="116"/>
      <c r="F9" s="78"/>
      <c r="G9" s="78"/>
      <c r="H9" s="58">
        <v>1100</v>
      </c>
      <c r="I9" s="78"/>
      <c r="J9" s="113"/>
      <c r="K9" s="82"/>
      <c r="L9" s="80"/>
      <c r="M9" s="80"/>
      <c r="N9" s="13">
        <v>1</v>
      </c>
      <c r="O9" s="80"/>
      <c r="P9" s="81"/>
      <c r="Q9" s="82"/>
      <c r="R9" s="80"/>
      <c r="S9" s="80"/>
      <c r="T9" s="13">
        <v>96</v>
      </c>
      <c r="U9" s="80"/>
      <c r="V9" s="79"/>
      <c r="W9" s="77"/>
      <c r="X9" s="117"/>
      <c r="Y9" s="117"/>
      <c r="Z9" s="36"/>
      <c r="AA9" s="117"/>
      <c r="AB9" s="118"/>
      <c r="AC9" s="122"/>
      <c r="AD9" s="120"/>
      <c r="AE9" s="120"/>
      <c r="AF9" s="30">
        <f>ROUND(Z9*8%,2)</f>
        <v>0</v>
      </c>
      <c r="AG9" s="120"/>
      <c r="AH9" s="121"/>
      <c r="AI9" s="119"/>
      <c r="AJ9" s="120"/>
      <c r="AK9" s="120"/>
      <c r="AL9" s="36">
        <f>Z9+AF9</f>
        <v>0</v>
      </c>
      <c r="AM9" s="120"/>
      <c r="AN9" s="121"/>
      <c r="AO9" s="119"/>
      <c r="AP9" s="120"/>
      <c r="AQ9" s="120"/>
      <c r="AR9" s="36">
        <f>N9*T9*Z9</f>
        <v>0</v>
      </c>
      <c r="AS9" s="120"/>
      <c r="AT9" s="121"/>
      <c r="AU9" s="119"/>
      <c r="AV9" s="120"/>
      <c r="AW9" s="120"/>
      <c r="AX9" s="36">
        <f>N9*T9*AL9</f>
        <v>0</v>
      </c>
      <c r="AY9" s="120"/>
      <c r="AZ9" s="139"/>
      <c r="BA9" s="129"/>
      <c r="BB9" s="124"/>
    </row>
    <row r="10" spans="1:54" ht="50.25" customHeight="1">
      <c r="A10" s="62" t="s">
        <v>2</v>
      </c>
      <c r="B10" s="56">
        <v>2405</v>
      </c>
      <c r="C10" s="3" t="s">
        <v>3</v>
      </c>
      <c r="D10" s="4" t="s">
        <v>35</v>
      </c>
      <c r="E10" s="57">
        <v>140</v>
      </c>
      <c r="F10" s="58">
        <v>240</v>
      </c>
      <c r="G10" s="58">
        <v>120</v>
      </c>
      <c r="H10" s="58">
        <v>1100</v>
      </c>
      <c r="I10" s="58">
        <v>1100</v>
      </c>
      <c r="J10" s="59">
        <v>770</v>
      </c>
      <c r="K10" s="45">
        <v>1</v>
      </c>
      <c r="L10" s="13">
        <v>1</v>
      </c>
      <c r="M10" s="13">
        <v>1</v>
      </c>
      <c r="N10" s="13">
        <v>2</v>
      </c>
      <c r="O10" s="13">
        <v>1</v>
      </c>
      <c r="P10" s="46">
        <v>1</v>
      </c>
      <c r="Q10" s="45">
        <v>11</v>
      </c>
      <c r="R10" s="13">
        <v>48</v>
      </c>
      <c r="S10" s="13">
        <v>48</v>
      </c>
      <c r="T10" s="13">
        <v>48</v>
      </c>
      <c r="U10" s="13">
        <v>11</v>
      </c>
      <c r="V10" s="61">
        <v>4</v>
      </c>
      <c r="W10" s="38"/>
      <c r="X10" s="36"/>
      <c r="Y10" s="36"/>
      <c r="Z10" s="36"/>
      <c r="AA10" s="36"/>
      <c r="AB10" s="39"/>
      <c r="AC10" s="31">
        <f>ROUND(W10*8%,2)</f>
        <v>0</v>
      </c>
      <c r="AD10" s="30">
        <f>ROUND(X10*8%,2)</f>
        <v>0</v>
      </c>
      <c r="AE10" s="30">
        <f>ROUND(Y10*8%,2)</f>
        <v>0</v>
      </c>
      <c r="AF10" s="30">
        <f>ROUND(Z10*8%,2)</f>
        <v>0</v>
      </c>
      <c r="AG10" s="30">
        <f>ROUND(AA10*8%,2)</f>
        <v>0</v>
      </c>
      <c r="AH10" s="32">
        <f>ROUND(AB10*8%,2)</f>
        <v>0</v>
      </c>
      <c r="AI10" s="38">
        <f>W10+AC10</f>
        <v>0</v>
      </c>
      <c r="AJ10" s="36">
        <f aca="true" t="shared" si="5" ref="AJ10:AN24">X10+AD10</f>
        <v>0</v>
      </c>
      <c r="AK10" s="36">
        <f t="shared" si="5"/>
        <v>0</v>
      </c>
      <c r="AL10" s="36">
        <f t="shared" si="5"/>
        <v>0</v>
      </c>
      <c r="AM10" s="36">
        <f t="shared" si="5"/>
        <v>0</v>
      </c>
      <c r="AN10" s="39">
        <f t="shared" si="5"/>
        <v>0</v>
      </c>
      <c r="AO10" s="38">
        <f>K10*Q10*W10</f>
        <v>0</v>
      </c>
      <c r="AP10" s="36">
        <f aca="true" t="shared" si="6" ref="AP10:AT24">L10*R10*X10</f>
        <v>0</v>
      </c>
      <c r="AQ10" s="36">
        <f t="shared" si="6"/>
        <v>0</v>
      </c>
      <c r="AR10" s="36">
        <f t="shared" si="6"/>
        <v>0</v>
      </c>
      <c r="AS10" s="36">
        <f t="shared" si="6"/>
        <v>0</v>
      </c>
      <c r="AT10" s="39">
        <f t="shared" si="6"/>
        <v>0</v>
      </c>
      <c r="AU10" s="38">
        <f>K10*Q10*AI10</f>
        <v>0</v>
      </c>
      <c r="AV10" s="36">
        <f>L10*R10*AJ10</f>
        <v>0</v>
      </c>
      <c r="AW10" s="36">
        <f>M10*S10*AK10</f>
        <v>0</v>
      </c>
      <c r="AX10" s="36">
        <f>N10*T10*AL10</f>
        <v>0</v>
      </c>
      <c r="AY10" s="36">
        <f>O10*U10*AM10</f>
        <v>0</v>
      </c>
      <c r="AZ10" s="49">
        <f>P10*V10*AN10</f>
        <v>0</v>
      </c>
      <c r="BA10" s="73">
        <f>AU10+AV10+AW10+AX10+AY10+AZ10</f>
        <v>0</v>
      </c>
      <c r="BB10" s="75">
        <f>BA10</f>
        <v>0</v>
      </c>
    </row>
    <row r="11" spans="1:54" ht="50.25" customHeight="1">
      <c r="A11" s="62" t="s">
        <v>4</v>
      </c>
      <c r="B11" s="56">
        <v>2406</v>
      </c>
      <c r="C11" s="3" t="s">
        <v>71</v>
      </c>
      <c r="D11" s="4" t="s">
        <v>72</v>
      </c>
      <c r="E11" s="57">
        <v>240</v>
      </c>
      <c r="F11" s="58">
        <v>1100</v>
      </c>
      <c r="G11" s="58">
        <v>240</v>
      </c>
      <c r="H11" s="58">
        <v>1100</v>
      </c>
      <c r="I11" s="58">
        <v>240</v>
      </c>
      <c r="J11" s="59">
        <v>240</v>
      </c>
      <c r="K11" s="45">
        <v>1</v>
      </c>
      <c r="L11" s="13">
        <v>1</v>
      </c>
      <c r="M11" s="13">
        <v>1</v>
      </c>
      <c r="N11" s="13">
        <v>1</v>
      </c>
      <c r="O11" s="13">
        <v>1</v>
      </c>
      <c r="P11" s="46">
        <v>1</v>
      </c>
      <c r="Q11" s="45">
        <v>24</v>
      </c>
      <c r="R11" s="13">
        <v>11</v>
      </c>
      <c r="S11" s="13">
        <v>48</v>
      </c>
      <c r="T11" s="13">
        <v>96</v>
      </c>
      <c r="U11" s="13">
        <v>11</v>
      </c>
      <c r="V11" s="61">
        <v>10</v>
      </c>
      <c r="W11" s="38"/>
      <c r="X11" s="36"/>
      <c r="Y11" s="36"/>
      <c r="Z11" s="36"/>
      <c r="AA11" s="36"/>
      <c r="AB11" s="39"/>
      <c r="AC11" s="31">
        <f aca="true" t="shared" si="7" ref="AC11:AC24">ROUND(W11*8%,2)</f>
        <v>0</v>
      </c>
      <c r="AD11" s="30">
        <f aca="true" t="shared" si="8" ref="AD11:AD24">ROUND(X11*8%,2)</f>
        <v>0</v>
      </c>
      <c r="AE11" s="30">
        <f aca="true" t="shared" si="9" ref="AE11:AE24">ROUND(Y11*8%,2)</f>
        <v>0</v>
      </c>
      <c r="AF11" s="30">
        <f aca="true" t="shared" si="10" ref="AF11:AF24">ROUND(Z11*8%,2)</f>
        <v>0</v>
      </c>
      <c r="AG11" s="30">
        <f aca="true" t="shared" si="11" ref="AG11:AG24">ROUND(AA11*8%,2)</f>
        <v>0</v>
      </c>
      <c r="AH11" s="32">
        <f aca="true" t="shared" si="12" ref="AH11:AH24">ROUND(AB11*8%,2)</f>
        <v>0</v>
      </c>
      <c r="AI11" s="38">
        <f aca="true" t="shared" si="13" ref="AI11:AI24">W11+AC11</f>
        <v>0</v>
      </c>
      <c r="AJ11" s="36">
        <f t="shared" si="5"/>
        <v>0</v>
      </c>
      <c r="AK11" s="36">
        <f t="shared" si="5"/>
        <v>0</v>
      </c>
      <c r="AL11" s="36">
        <f t="shared" si="5"/>
        <v>0</v>
      </c>
      <c r="AM11" s="36">
        <f t="shared" si="5"/>
        <v>0</v>
      </c>
      <c r="AN11" s="39">
        <f t="shared" si="5"/>
        <v>0</v>
      </c>
      <c r="AO11" s="38">
        <f aca="true" t="shared" si="14" ref="AO11:AO24">K11*Q11*W11</f>
        <v>0</v>
      </c>
      <c r="AP11" s="36">
        <f t="shared" si="6"/>
        <v>0</v>
      </c>
      <c r="AQ11" s="36">
        <f t="shared" si="6"/>
        <v>0</v>
      </c>
      <c r="AR11" s="36">
        <f t="shared" si="6"/>
        <v>0</v>
      </c>
      <c r="AS11" s="36">
        <f t="shared" si="6"/>
        <v>0</v>
      </c>
      <c r="AT11" s="39">
        <f t="shared" si="6"/>
        <v>0</v>
      </c>
      <c r="AU11" s="38">
        <f aca="true" t="shared" si="15" ref="AU11:AU24">K11*Q11*AI11</f>
        <v>0</v>
      </c>
      <c r="AV11" s="36">
        <f aca="true" t="shared" si="16" ref="AV11:AV24">L11*R11*AJ11</f>
        <v>0</v>
      </c>
      <c r="AW11" s="36">
        <f aca="true" t="shared" si="17" ref="AW11:AW24">M11*S11*AK11</f>
        <v>0</v>
      </c>
      <c r="AX11" s="36">
        <f aca="true" t="shared" si="18" ref="AX11:AX24">N11*T11*AL11</f>
        <v>0</v>
      </c>
      <c r="AY11" s="36">
        <f aca="true" t="shared" si="19" ref="AY11:AY24">O11*U11*AM11</f>
        <v>0</v>
      </c>
      <c r="AZ11" s="49">
        <f aca="true" t="shared" si="20" ref="AZ11:AZ24">P11*V11*AN11</f>
        <v>0</v>
      </c>
      <c r="BA11" s="73">
        <f aca="true" t="shared" si="21" ref="BA11:BA24">AU11+AV11+AW11+AX11+AY11+AZ11</f>
        <v>0</v>
      </c>
      <c r="BB11" s="75">
        <f>BA11</f>
        <v>0</v>
      </c>
    </row>
    <row r="12" spans="1:54" ht="60.75" customHeight="1">
      <c r="A12" s="62" t="s">
        <v>6</v>
      </c>
      <c r="B12" s="56">
        <v>2408</v>
      </c>
      <c r="C12" s="3" t="s">
        <v>5</v>
      </c>
      <c r="D12" s="4" t="s">
        <v>36</v>
      </c>
      <c r="E12" s="57">
        <v>240</v>
      </c>
      <c r="F12" s="58">
        <v>1100</v>
      </c>
      <c r="G12" s="58">
        <v>120</v>
      </c>
      <c r="H12" s="58">
        <v>770</v>
      </c>
      <c r="I12" s="58">
        <v>1100</v>
      </c>
      <c r="J12" s="59">
        <v>1100</v>
      </c>
      <c r="K12" s="45">
        <v>1</v>
      </c>
      <c r="L12" s="13">
        <v>1</v>
      </c>
      <c r="M12" s="13">
        <v>1</v>
      </c>
      <c r="N12" s="13">
        <v>1</v>
      </c>
      <c r="O12" s="13">
        <v>1</v>
      </c>
      <c r="P12" s="46">
        <v>1</v>
      </c>
      <c r="Q12" s="45">
        <v>11</v>
      </c>
      <c r="R12" s="13">
        <v>24</v>
      </c>
      <c r="S12" s="13">
        <v>11</v>
      </c>
      <c r="T12" s="13">
        <v>24</v>
      </c>
      <c r="U12" s="13">
        <v>24</v>
      </c>
      <c r="V12" s="61">
        <v>15</v>
      </c>
      <c r="W12" s="38"/>
      <c r="X12" s="36"/>
      <c r="Y12" s="36"/>
      <c r="Z12" s="36"/>
      <c r="AA12" s="36"/>
      <c r="AB12" s="39"/>
      <c r="AC12" s="31">
        <f t="shared" si="7"/>
        <v>0</v>
      </c>
      <c r="AD12" s="30">
        <f t="shared" si="8"/>
        <v>0</v>
      </c>
      <c r="AE12" s="30">
        <f t="shared" si="9"/>
        <v>0</v>
      </c>
      <c r="AF12" s="30">
        <f>ROUND(Z12*8%,2)</f>
        <v>0</v>
      </c>
      <c r="AG12" s="30">
        <f t="shared" si="11"/>
        <v>0</v>
      </c>
      <c r="AH12" s="32">
        <f t="shared" si="12"/>
        <v>0</v>
      </c>
      <c r="AI12" s="38">
        <f t="shared" si="13"/>
        <v>0</v>
      </c>
      <c r="AJ12" s="36">
        <f t="shared" si="5"/>
        <v>0</v>
      </c>
      <c r="AK12" s="36">
        <f t="shared" si="5"/>
        <v>0</v>
      </c>
      <c r="AL12" s="36">
        <f t="shared" si="5"/>
        <v>0</v>
      </c>
      <c r="AM12" s="36">
        <f t="shared" si="5"/>
        <v>0</v>
      </c>
      <c r="AN12" s="39">
        <f t="shared" si="5"/>
        <v>0</v>
      </c>
      <c r="AO12" s="38">
        <f t="shared" si="14"/>
        <v>0</v>
      </c>
      <c r="AP12" s="36">
        <f t="shared" si="6"/>
        <v>0</v>
      </c>
      <c r="AQ12" s="36">
        <f t="shared" si="6"/>
        <v>0</v>
      </c>
      <c r="AR12" s="36">
        <f t="shared" si="6"/>
        <v>0</v>
      </c>
      <c r="AS12" s="36">
        <f t="shared" si="6"/>
        <v>0</v>
      </c>
      <c r="AT12" s="39">
        <f t="shared" si="6"/>
        <v>0</v>
      </c>
      <c r="AU12" s="38">
        <f t="shared" si="15"/>
        <v>0</v>
      </c>
      <c r="AV12" s="36">
        <f t="shared" si="16"/>
        <v>0</v>
      </c>
      <c r="AW12" s="36">
        <f t="shared" si="17"/>
        <v>0</v>
      </c>
      <c r="AX12" s="36">
        <f t="shared" si="18"/>
        <v>0</v>
      </c>
      <c r="AY12" s="36">
        <f t="shared" si="19"/>
        <v>0</v>
      </c>
      <c r="AZ12" s="49">
        <f t="shared" si="20"/>
        <v>0</v>
      </c>
      <c r="BA12" s="73">
        <f t="shared" si="21"/>
        <v>0</v>
      </c>
      <c r="BB12" s="75">
        <f>BA12</f>
        <v>0</v>
      </c>
    </row>
    <row r="13" spans="1:54" ht="60" customHeight="1">
      <c r="A13" s="83" t="s">
        <v>7</v>
      </c>
      <c r="B13" s="56">
        <v>2412</v>
      </c>
      <c r="C13" s="3" t="s">
        <v>53</v>
      </c>
      <c r="D13" s="4" t="s">
        <v>37</v>
      </c>
      <c r="E13" s="57">
        <v>1100</v>
      </c>
      <c r="F13" s="58">
        <v>1100</v>
      </c>
      <c r="G13" s="58">
        <v>1100</v>
      </c>
      <c r="H13" s="58">
        <v>1100</v>
      </c>
      <c r="I13" s="58">
        <v>1100</v>
      </c>
      <c r="J13" s="59">
        <v>1100</v>
      </c>
      <c r="K13" s="45">
        <v>1</v>
      </c>
      <c r="L13" s="13">
        <v>1</v>
      </c>
      <c r="M13" s="13">
        <v>1</v>
      </c>
      <c r="N13" s="13">
        <v>2</v>
      </c>
      <c r="O13" s="13">
        <v>1</v>
      </c>
      <c r="P13" s="46">
        <v>1</v>
      </c>
      <c r="Q13" s="45">
        <v>24</v>
      </c>
      <c r="R13" s="13">
        <v>24</v>
      </c>
      <c r="S13" s="13">
        <v>24</v>
      </c>
      <c r="T13" s="13">
        <v>48</v>
      </c>
      <c r="U13" s="13">
        <v>24</v>
      </c>
      <c r="V13" s="61">
        <v>6</v>
      </c>
      <c r="W13" s="38"/>
      <c r="X13" s="36"/>
      <c r="Y13" s="36"/>
      <c r="Z13" s="36"/>
      <c r="AA13" s="36"/>
      <c r="AB13" s="39"/>
      <c r="AC13" s="31">
        <f t="shared" si="7"/>
        <v>0</v>
      </c>
      <c r="AD13" s="30">
        <f t="shared" si="8"/>
        <v>0</v>
      </c>
      <c r="AE13" s="30">
        <f t="shared" si="9"/>
        <v>0</v>
      </c>
      <c r="AF13" s="30">
        <f t="shared" si="10"/>
        <v>0</v>
      </c>
      <c r="AG13" s="30">
        <f t="shared" si="11"/>
        <v>0</v>
      </c>
      <c r="AH13" s="32">
        <f t="shared" si="12"/>
        <v>0</v>
      </c>
      <c r="AI13" s="38">
        <f t="shared" si="13"/>
        <v>0</v>
      </c>
      <c r="AJ13" s="36">
        <f t="shared" si="5"/>
        <v>0</v>
      </c>
      <c r="AK13" s="36">
        <f t="shared" si="5"/>
        <v>0</v>
      </c>
      <c r="AL13" s="36">
        <f t="shared" si="5"/>
        <v>0</v>
      </c>
      <c r="AM13" s="36">
        <f t="shared" si="5"/>
        <v>0</v>
      </c>
      <c r="AN13" s="39">
        <f t="shared" si="5"/>
        <v>0</v>
      </c>
      <c r="AO13" s="38">
        <f t="shared" si="14"/>
        <v>0</v>
      </c>
      <c r="AP13" s="36">
        <f t="shared" si="6"/>
        <v>0</v>
      </c>
      <c r="AQ13" s="36">
        <f t="shared" si="6"/>
        <v>0</v>
      </c>
      <c r="AR13" s="36">
        <f t="shared" si="6"/>
        <v>0</v>
      </c>
      <c r="AS13" s="36">
        <f t="shared" si="6"/>
        <v>0</v>
      </c>
      <c r="AT13" s="39">
        <f t="shared" si="6"/>
        <v>0</v>
      </c>
      <c r="AU13" s="38">
        <f t="shared" si="15"/>
        <v>0</v>
      </c>
      <c r="AV13" s="36">
        <f t="shared" si="16"/>
        <v>0</v>
      </c>
      <c r="AW13" s="36">
        <f t="shared" si="17"/>
        <v>0</v>
      </c>
      <c r="AX13" s="36">
        <f t="shared" si="18"/>
        <v>0</v>
      </c>
      <c r="AY13" s="36">
        <f t="shared" si="19"/>
        <v>0</v>
      </c>
      <c r="AZ13" s="49">
        <f t="shared" si="20"/>
        <v>0</v>
      </c>
      <c r="BA13" s="73">
        <f t="shared" si="21"/>
        <v>0</v>
      </c>
      <c r="BB13" s="123">
        <f>BA13+BA14</f>
        <v>0</v>
      </c>
    </row>
    <row r="14" spans="1:54" ht="54" customHeight="1">
      <c r="A14" s="83"/>
      <c r="B14" s="56">
        <v>2413</v>
      </c>
      <c r="C14" s="3" t="s">
        <v>54</v>
      </c>
      <c r="D14" s="4" t="s">
        <v>8</v>
      </c>
      <c r="E14" s="57">
        <v>1100</v>
      </c>
      <c r="F14" s="58">
        <v>1100</v>
      </c>
      <c r="G14" s="58">
        <v>1100</v>
      </c>
      <c r="H14" s="58">
        <v>1100</v>
      </c>
      <c r="I14" s="58">
        <v>1100</v>
      </c>
      <c r="J14" s="59">
        <v>1100</v>
      </c>
      <c r="K14" s="45">
        <v>1</v>
      </c>
      <c r="L14" s="13">
        <v>1</v>
      </c>
      <c r="M14" s="13">
        <v>1</v>
      </c>
      <c r="N14" s="13">
        <v>1</v>
      </c>
      <c r="O14" s="13">
        <v>1</v>
      </c>
      <c r="P14" s="46">
        <v>1</v>
      </c>
      <c r="Q14" s="45">
        <v>24</v>
      </c>
      <c r="R14" s="13">
        <v>24</v>
      </c>
      <c r="S14" s="13">
        <v>11</v>
      </c>
      <c r="T14" s="13">
        <v>48</v>
      </c>
      <c r="U14" s="13">
        <v>24</v>
      </c>
      <c r="V14" s="61">
        <v>4</v>
      </c>
      <c r="W14" s="38"/>
      <c r="X14" s="36"/>
      <c r="Y14" s="36"/>
      <c r="Z14" s="36"/>
      <c r="AA14" s="36"/>
      <c r="AB14" s="39"/>
      <c r="AC14" s="31">
        <f t="shared" si="7"/>
        <v>0</v>
      </c>
      <c r="AD14" s="30">
        <f t="shared" si="8"/>
        <v>0</v>
      </c>
      <c r="AE14" s="30">
        <f t="shared" si="9"/>
        <v>0</v>
      </c>
      <c r="AF14" s="30">
        <f t="shared" si="10"/>
        <v>0</v>
      </c>
      <c r="AG14" s="30">
        <f t="shared" si="11"/>
        <v>0</v>
      </c>
      <c r="AH14" s="32">
        <f t="shared" si="12"/>
        <v>0</v>
      </c>
      <c r="AI14" s="38">
        <f t="shared" si="13"/>
        <v>0</v>
      </c>
      <c r="AJ14" s="36">
        <f t="shared" si="5"/>
        <v>0</v>
      </c>
      <c r="AK14" s="36">
        <f t="shared" si="5"/>
        <v>0</v>
      </c>
      <c r="AL14" s="36">
        <f t="shared" si="5"/>
        <v>0</v>
      </c>
      <c r="AM14" s="36">
        <f t="shared" si="5"/>
        <v>0</v>
      </c>
      <c r="AN14" s="39">
        <f t="shared" si="5"/>
        <v>0</v>
      </c>
      <c r="AO14" s="38">
        <f t="shared" si="14"/>
        <v>0</v>
      </c>
      <c r="AP14" s="36">
        <f t="shared" si="6"/>
        <v>0</v>
      </c>
      <c r="AQ14" s="36">
        <f t="shared" si="6"/>
        <v>0</v>
      </c>
      <c r="AR14" s="36">
        <f t="shared" si="6"/>
        <v>0</v>
      </c>
      <c r="AS14" s="36">
        <f t="shared" si="6"/>
        <v>0</v>
      </c>
      <c r="AT14" s="39">
        <f t="shared" si="6"/>
        <v>0</v>
      </c>
      <c r="AU14" s="38">
        <f t="shared" si="15"/>
        <v>0</v>
      </c>
      <c r="AV14" s="36">
        <f t="shared" si="16"/>
        <v>0</v>
      </c>
      <c r="AW14" s="36">
        <f t="shared" si="17"/>
        <v>0</v>
      </c>
      <c r="AX14" s="36">
        <f t="shared" si="18"/>
        <v>0</v>
      </c>
      <c r="AY14" s="36">
        <f t="shared" si="19"/>
        <v>0</v>
      </c>
      <c r="AZ14" s="49">
        <f t="shared" si="20"/>
        <v>0</v>
      </c>
      <c r="BA14" s="73">
        <f t="shared" si="21"/>
        <v>0</v>
      </c>
      <c r="BB14" s="124"/>
    </row>
    <row r="15" spans="1:54" ht="54" customHeight="1">
      <c r="A15" s="62" t="s">
        <v>9</v>
      </c>
      <c r="B15" s="56">
        <v>2418</v>
      </c>
      <c r="C15" s="3" t="s">
        <v>14</v>
      </c>
      <c r="D15" s="4" t="s">
        <v>38</v>
      </c>
      <c r="E15" s="57">
        <v>120</v>
      </c>
      <c r="F15" s="58">
        <v>240</v>
      </c>
      <c r="G15" s="58">
        <v>140</v>
      </c>
      <c r="H15" s="58">
        <v>1100</v>
      </c>
      <c r="I15" s="58">
        <v>240</v>
      </c>
      <c r="J15" s="59">
        <v>660</v>
      </c>
      <c r="K15" s="45">
        <v>1</v>
      </c>
      <c r="L15" s="13">
        <v>1</v>
      </c>
      <c r="M15" s="13">
        <v>1</v>
      </c>
      <c r="N15" s="13">
        <v>1</v>
      </c>
      <c r="O15" s="13">
        <v>1</v>
      </c>
      <c r="P15" s="46">
        <v>1</v>
      </c>
      <c r="Q15" s="45">
        <v>48</v>
      </c>
      <c r="R15" s="13">
        <v>48</v>
      </c>
      <c r="S15" s="13">
        <v>48</v>
      </c>
      <c r="T15" s="13">
        <v>48</v>
      </c>
      <c r="U15" s="13">
        <v>24</v>
      </c>
      <c r="V15" s="61">
        <v>6</v>
      </c>
      <c r="W15" s="38"/>
      <c r="X15" s="36"/>
      <c r="Y15" s="36"/>
      <c r="Z15" s="36"/>
      <c r="AA15" s="36"/>
      <c r="AB15" s="39"/>
      <c r="AC15" s="31">
        <f t="shared" si="7"/>
        <v>0</v>
      </c>
      <c r="AD15" s="30">
        <f t="shared" si="8"/>
        <v>0</v>
      </c>
      <c r="AE15" s="30">
        <f t="shared" si="9"/>
        <v>0</v>
      </c>
      <c r="AF15" s="30">
        <f t="shared" si="10"/>
        <v>0</v>
      </c>
      <c r="AG15" s="30">
        <f t="shared" si="11"/>
        <v>0</v>
      </c>
      <c r="AH15" s="32">
        <f t="shared" si="12"/>
        <v>0</v>
      </c>
      <c r="AI15" s="38">
        <f t="shared" si="13"/>
        <v>0</v>
      </c>
      <c r="AJ15" s="36">
        <f t="shared" si="5"/>
        <v>0</v>
      </c>
      <c r="AK15" s="36">
        <f t="shared" si="5"/>
        <v>0</v>
      </c>
      <c r="AL15" s="36">
        <f t="shared" si="5"/>
        <v>0</v>
      </c>
      <c r="AM15" s="36">
        <f t="shared" si="5"/>
        <v>0</v>
      </c>
      <c r="AN15" s="39">
        <f t="shared" si="5"/>
        <v>0</v>
      </c>
      <c r="AO15" s="38">
        <f t="shared" si="14"/>
        <v>0</v>
      </c>
      <c r="AP15" s="36">
        <f t="shared" si="6"/>
        <v>0</v>
      </c>
      <c r="AQ15" s="36">
        <f t="shared" si="6"/>
        <v>0</v>
      </c>
      <c r="AR15" s="36">
        <f t="shared" si="6"/>
        <v>0</v>
      </c>
      <c r="AS15" s="36">
        <f t="shared" si="6"/>
        <v>0</v>
      </c>
      <c r="AT15" s="39">
        <f t="shared" si="6"/>
        <v>0</v>
      </c>
      <c r="AU15" s="38">
        <f t="shared" si="15"/>
        <v>0</v>
      </c>
      <c r="AV15" s="36">
        <f t="shared" si="16"/>
        <v>0</v>
      </c>
      <c r="AW15" s="36">
        <f t="shared" si="17"/>
        <v>0</v>
      </c>
      <c r="AX15" s="36">
        <f t="shared" si="18"/>
        <v>0</v>
      </c>
      <c r="AY15" s="36">
        <f t="shared" si="19"/>
        <v>0</v>
      </c>
      <c r="AZ15" s="49">
        <f t="shared" si="20"/>
        <v>0</v>
      </c>
      <c r="BA15" s="73">
        <f t="shared" si="21"/>
        <v>0</v>
      </c>
      <c r="BB15" s="75">
        <f>BA15</f>
        <v>0</v>
      </c>
    </row>
    <row r="16" spans="1:54" ht="61.5" customHeight="1">
      <c r="A16" s="62" t="s">
        <v>11</v>
      </c>
      <c r="B16" s="56">
        <v>2419</v>
      </c>
      <c r="C16" s="3" t="s">
        <v>16</v>
      </c>
      <c r="D16" s="4" t="s">
        <v>39</v>
      </c>
      <c r="E16" s="57">
        <v>120</v>
      </c>
      <c r="F16" s="58">
        <v>1100</v>
      </c>
      <c r="G16" s="58">
        <v>120</v>
      </c>
      <c r="H16" s="58">
        <v>1100</v>
      </c>
      <c r="I16" s="58">
        <v>240</v>
      </c>
      <c r="J16" s="59">
        <v>240</v>
      </c>
      <c r="K16" s="45">
        <v>1</v>
      </c>
      <c r="L16" s="13">
        <v>1</v>
      </c>
      <c r="M16" s="13">
        <v>1</v>
      </c>
      <c r="N16" s="13">
        <v>1</v>
      </c>
      <c r="O16" s="13">
        <v>1</v>
      </c>
      <c r="P16" s="46">
        <v>1</v>
      </c>
      <c r="Q16" s="45">
        <v>11</v>
      </c>
      <c r="R16" s="13">
        <v>11</v>
      </c>
      <c r="S16" s="13">
        <v>11</v>
      </c>
      <c r="T16" s="13">
        <v>24</v>
      </c>
      <c r="U16" s="13">
        <v>24</v>
      </c>
      <c r="V16" s="61">
        <v>4</v>
      </c>
      <c r="W16" s="38"/>
      <c r="X16" s="36"/>
      <c r="Y16" s="36"/>
      <c r="Z16" s="36"/>
      <c r="AA16" s="36"/>
      <c r="AB16" s="39"/>
      <c r="AC16" s="31">
        <f t="shared" si="7"/>
        <v>0</v>
      </c>
      <c r="AD16" s="30">
        <f t="shared" si="8"/>
        <v>0</v>
      </c>
      <c r="AE16" s="30">
        <f t="shared" si="9"/>
        <v>0</v>
      </c>
      <c r="AF16" s="30">
        <f t="shared" si="10"/>
        <v>0</v>
      </c>
      <c r="AG16" s="30">
        <f t="shared" si="11"/>
        <v>0</v>
      </c>
      <c r="AH16" s="32">
        <f t="shared" si="12"/>
        <v>0</v>
      </c>
      <c r="AI16" s="38">
        <f t="shared" si="13"/>
        <v>0</v>
      </c>
      <c r="AJ16" s="36">
        <f t="shared" si="5"/>
        <v>0</v>
      </c>
      <c r="AK16" s="36">
        <f t="shared" si="5"/>
        <v>0</v>
      </c>
      <c r="AL16" s="36">
        <f t="shared" si="5"/>
        <v>0</v>
      </c>
      <c r="AM16" s="36">
        <f t="shared" si="5"/>
        <v>0</v>
      </c>
      <c r="AN16" s="39">
        <f t="shared" si="5"/>
        <v>0</v>
      </c>
      <c r="AO16" s="38">
        <f t="shared" si="14"/>
        <v>0</v>
      </c>
      <c r="AP16" s="36">
        <f t="shared" si="6"/>
        <v>0</v>
      </c>
      <c r="AQ16" s="36">
        <f t="shared" si="6"/>
        <v>0</v>
      </c>
      <c r="AR16" s="36">
        <f t="shared" si="6"/>
        <v>0</v>
      </c>
      <c r="AS16" s="36">
        <f t="shared" si="6"/>
        <v>0</v>
      </c>
      <c r="AT16" s="39">
        <f t="shared" si="6"/>
        <v>0</v>
      </c>
      <c r="AU16" s="38">
        <f t="shared" si="15"/>
        <v>0</v>
      </c>
      <c r="AV16" s="36">
        <f t="shared" si="16"/>
        <v>0</v>
      </c>
      <c r="AW16" s="36">
        <f t="shared" si="17"/>
        <v>0</v>
      </c>
      <c r="AX16" s="36">
        <f t="shared" si="18"/>
        <v>0</v>
      </c>
      <c r="AY16" s="36">
        <f t="shared" si="19"/>
        <v>0</v>
      </c>
      <c r="AZ16" s="49">
        <f t="shared" si="20"/>
        <v>0</v>
      </c>
      <c r="BA16" s="73">
        <f t="shared" si="21"/>
        <v>0</v>
      </c>
      <c r="BB16" s="75">
        <f aca="true" t="shared" si="22" ref="BB16:BB24">BA16</f>
        <v>0</v>
      </c>
    </row>
    <row r="17" spans="1:54" ht="54" customHeight="1">
      <c r="A17" s="62" t="s">
        <v>13</v>
      </c>
      <c r="B17" s="56">
        <v>2421</v>
      </c>
      <c r="C17" s="3" t="s">
        <v>18</v>
      </c>
      <c r="D17" s="4" t="s">
        <v>40</v>
      </c>
      <c r="E17" s="57">
        <v>120</v>
      </c>
      <c r="F17" s="58">
        <v>1100</v>
      </c>
      <c r="G17" s="58">
        <v>120</v>
      </c>
      <c r="H17" s="58">
        <v>1100</v>
      </c>
      <c r="I17" s="58">
        <v>660</v>
      </c>
      <c r="J17" s="59">
        <v>1100</v>
      </c>
      <c r="K17" s="45">
        <v>1</v>
      </c>
      <c r="L17" s="13">
        <v>1</v>
      </c>
      <c r="M17" s="13">
        <v>1</v>
      </c>
      <c r="N17" s="13">
        <v>1</v>
      </c>
      <c r="O17" s="13">
        <v>1</v>
      </c>
      <c r="P17" s="46">
        <v>1</v>
      </c>
      <c r="Q17" s="45">
        <v>11</v>
      </c>
      <c r="R17" s="13">
        <v>24</v>
      </c>
      <c r="S17" s="13">
        <v>24</v>
      </c>
      <c r="T17" s="13">
        <v>48</v>
      </c>
      <c r="U17" s="13">
        <v>24</v>
      </c>
      <c r="V17" s="61">
        <v>4</v>
      </c>
      <c r="W17" s="38"/>
      <c r="X17" s="36"/>
      <c r="Y17" s="36"/>
      <c r="Z17" s="36"/>
      <c r="AA17" s="36"/>
      <c r="AB17" s="39"/>
      <c r="AC17" s="31">
        <f>ROUND(W17*8%,2)</f>
        <v>0</v>
      </c>
      <c r="AD17" s="30">
        <f t="shared" si="8"/>
        <v>0</v>
      </c>
      <c r="AE17" s="30">
        <f t="shared" si="9"/>
        <v>0</v>
      </c>
      <c r="AF17" s="30">
        <f t="shared" si="10"/>
        <v>0</v>
      </c>
      <c r="AG17" s="30">
        <f>ROUND(AA17*8%,2)</f>
        <v>0</v>
      </c>
      <c r="AH17" s="32">
        <f t="shared" si="12"/>
        <v>0</v>
      </c>
      <c r="AI17" s="38">
        <f t="shared" si="13"/>
        <v>0</v>
      </c>
      <c r="AJ17" s="36">
        <f t="shared" si="5"/>
        <v>0</v>
      </c>
      <c r="AK17" s="36">
        <f t="shared" si="5"/>
        <v>0</v>
      </c>
      <c r="AL17" s="36">
        <f t="shared" si="5"/>
        <v>0</v>
      </c>
      <c r="AM17" s="36">
        <f t="shared" si="5"/>
        <v>0</v>
      </c>
      <c r="AN17" s="39">
        <f t="shared" si="5"/>
        <v>0</v>
      </c>
      <c r="AO17" s="38">
        <f t="shared" si="14"/>
        <v>0</v>
      </c>
      <c r="AP17" s="36">
        <f t="shared" si="6"/>
        <v>0</v>
      </c>
      <c r="AQ17" s="36">
        <f t="shared" si="6"/>
        <v>0</v>
      </c>
      <c r="AR17" s="36">
        <f t="shared" si="6"/>
        <v>0</v>
      </c>
      <c r="AS17" s="36">
        <f t="shared" si="6"/>
        <v>0</v>
      </c>
      <c r="AT17" s="39">
        <f t="shared" si="6"/>
        <v>0</v>
      </c>
      <c r="AU17" s="38">
        <f t="shared" si="15"/>
        <v>0</v>
      </c>
      <c r="AV17" s="36">
        <f t="shared" si="16"/>
        <v>0</v>
      </c>
      <c r="AW17" s="36">
        <f t="shared" si="17"/>
        <v>0</v>
      </c>
      <c r="AX17" s="36">
        <f t="shared" si="18"/>
        <v>0</v>
      </c>
      <c r="AY17" s="36">
        <f t="shared" si="19"/>
        <v>0</v>
      </c>
      <c r="AZ17" s="49">
        <f t="shared" si="20"/>
        <v>0</v>
      </c>
      <c r="BA17" s="73">
        <f t="shared" si="21"/>
        <v>0</v>
      </c>
      <c r="BB17" s="75">
        <f t="shared" si="22"/>
        <v>0</v>
      </c>
    </row>
    <row r="18" spans="1:54" ht="54" customHeight="1">
      <c r="A18" s="62" t="s">
        <v>15</v>
      </c>
      <c r="B18" s="56">
        <v>2422</v>
      </c>
      <c r="C18" s="3" t="s">
        <v>20</v>
      </c>
      <c r="D18" s="4" t="s">
        <v>41</v>
      </c>
      <c r="E18" s="57">
        <v>120</v>
      </c>
      <c r="F18" s="58">
        <v>660</v>
      </c>
      <c r="G18" s="58">
        <v>140</v>
      </c>
      <c r="H18" s="58" t="s">
        <v>63</v>
      </c>
      <c r="I18" s="58">
        <v>1100</v>
      </c>
      <c r="J18" s="59" t="s">
        <v>63</v>
      </c>
      <c r="K18" s="45">
        <v>1</v>
      </c>
      <c r="L18" s="13">
        <v>1</v>
      </c>
      <c r="M18" s="13">
        <v>1</v>
      </c>
      <c r="N18" s="13">
        <v>1</v>
      </c>
      <c r="O18" s="13">
        <v>1</v>
      </c>
      <c r="P18" s="46">
        <v>1</v>
      </c>
      <c r="Q18" s="45">
        <v>11</v>
      </c>
      <c r="R18" s="13">
        <v>11</v>
      </c>
      <c r="S18" s="13">
        <v>11</v>
      </c>
      <c r="T18" s="13">
        <v>48</v>
      </c>
      <c r="U18" s="13">
        <v>11</v>
      </c>
      <c r="V18" s="61">
        <v>4</v>
      </c>
      <c r="W18" s="38"/>
      <c r="X18" s="36"/>
      <c r="Y18" s="36"/>
      <c r="Z18" s="36"/>
      <c r="AA18" s="36"/>
      <c r="AB18" s="39"/>
      <c r="AC18" s="31">
        <f t="shared" si="7"/>
        <v>0</v>
      </c>
      <c r="AD18" s="30">
        <f t="shared" si="8"/>
        <v>0</v>
      </c>
      <c r="AE18" s="30">
        <f t="shared" si="9"/>
        <v>0</v>
      </c>
      <c r="AF18" s="30">
        <f t="shared" si="10"/>
        <v>0</v>
      </c>
      <c r="AG18" s="30">
        <f t="shared" si="11"/>
        <v>0</v>
      </c>
      <c r="AH18" s="32">
        <f t="shared" si="12"/>
        <v>0</v>
      </c>
      <c r="AI18" s="38">
        <f t="shared" si="13"/>
        <v>0</v>
      </c>
      <c r="AJ18" s="36">
        <f t="shared" si="5"/>
        <v>0</v>
      </c>
      <c r="AK18" s="36">
        <f t="shared" si="5"/>
        <v>0</v>
      </c>
      <c r="AL18" s="36">
        <f t="shared" si="5"/>
        <v>0</v>
      </c>
      <c r="AM18" s="36">
        <f t="shared" si="5"/>
        <v>0</v>
      </c>
      <c r="AN18" s="39">
        <f t="shared" si="5"/>
        <v>0</v>
      </c>
      <c r="AO18" s="38">
        <f t="shared" si="14"/>
        <v>0</v>
      </c>
      <c r="AP18" s="36">
        <f t="shared" si="6"/>
        <v>0</v>
      </c>
      <c r="AQ18" s="36">
        <f t="shared" si="6"/>
        <v>0</v>
      </c>
      <c r="AR18" s="36">
        <f t="shared" si="6"/>
        <v>0</v>
      </c>
      <c r="AS18" s="36">
        <f t="shared" si="6"/>
        <v>0</v>
      </c>
      <c r="AT18" s="39">
        <f t="shared" si="6"/>
        <v>0</v>
      </c>
      <c r="AU18" s="38">
        <f t="shared" si="15"/>
        <v>0</v>
      </c>
      <c r="AV18" s="36">
        <f t="shared" si="16"/>
        <v>0</v>
      </c>
      <c r="AW18" s="36">
        <f t="shared" si="17"/>
        <v>0</v>
      </c>
      <c r="AX18" s="36">
        <f t="shared" si="18"/>
        <v>0</v>
      </c>
      <c r="AY18" s="36">
        <f t="shared" si="19"/>
        <v>0</v>
      </c>
      <c r="AZ18" s="49">
        <f t="shared" si="20"/>
        <v>0</v>
      </c>
      <c r="BA18" s="73">
        <f t="shared" si="21"/>
        <v>0</v>
      </c>
      <c r="BB18" s="75">
        <f t="shared" si="22"/>
        <v>0</v>
      </c>
    </row>
    <row r="19" spans="1:54" ht="63.75" customHeight="1">
      <c r="A19" s="62" t="s">
        <v>17</v>
      </c>
      <c r="B19" s="56">
        <v>2423</v>
      </c>
      <c r="C19" s="3" t="s">
        <v>22</v>
      </c>
      <c r="D19" s="4" t="s">
        <v>42</v>
      </c>
      <c r="E19" s="57" t="s">
        <v>48</v>
      </c>
      <c r="F19" s="58">
        <v>240</v>
      </c>
      <c r="G19" s="58">
        <v>120</v>
      </c>
      <c r="H19" s="58" t="s">
        <v>63</v>
      </c>
      <c r="I19" s="58">
        <v>1100</v>
      </c>
      <c r="J19" s="59">
        <v>1100</v>
      </c>
      <c r="K19" s="45">
        <v>1</v>
      </c>
      <c r="L19" s="13">
        <v>1</v>
      </c>
      <c r="M19" s="13">
        <v>1</v>
      </c>
      <c r="N19" s="13">
        <v>1</v>
      </c>
      <c r="O19" s="13">
        <v>1</v>
      </c>
      <c r="P19" s="46">
        <v>1</v>
      </c>
      <c r="Q19" s="45">
        <v>11</v>
      </c>
      <c r="R19" s="13">
        <v>24</v>
      </c>
      <c r="S19" s="13">
        <v>48</v>
      </c>
      <c r="T19" s="13">
        <v>48</v>
      </c>
      <c r="U19" s="13">
        <v>48</v>
      </c>
      <c r="V19" s="61">
        <v>4</v>
      </c>
      <c r="W19" s="38"/>
      <c r="X19" s="36"/>
      <c r="Y19" s="36"/>
      <c r="Z19" s="36"/>
      <c r="AA19" s="36"/>
      <c r="AB19" s="39"/>
      <c r="AC19" s="31">
        <f t="shared" si="7"/>
        <v>0</v>
      </c>
      <c r="AD19" s="30">
        <f t="shared" si="8"/>
        <v>0</v>
      </c>
      <c r="AE19" s="30">
        <f t="shared" si="9"/>
        <v>0</v>
      </c>
      <c r="AF19" s="30">
        <f t="shared" si="10"/>
        <v>0</v>
      </c>
      <c r="AG19" s="30">
        <f t="shared" si="11"/>
        <v>0</v>
      </c>
      <c r="AH19" s="32">
        <f t="shared" si="12"/>
        <v>0</v>
      </c>
      <c r="AI19" s="38">
        <f t="shared" si="13"/>
        <v>0</v>
      </c>
      <c r="AJ19" s="36">
        <f t="shared" si="5"/>
        <v>0</v>
      </c>
      <c r="AK19" s="36">
        <f t="shared" si="5"/>
        <v>0</v>
      </c>
      <c r="AL19" s="36">
        <f t="shared" si="5"/>
        <v>0</v>
      </c>
      <c r="AM19" s="36">
        <f t="shared" si="5"/>
        <v>0</v>
      </c>
      <c r="AN19" s="39">
        <f t="shared" si="5"/>
        <v>0</v>
      </c>
      <c r="AO19" s="38">
        <f t="shared" si="14"/>
        <v>0</v>
      </c>
      <c r="AP19" s="36">
        <f t="shared" si="6"/>
        <v>0</v>
      </c>
      <c r="AQ19" s="36">
        <f t="shared" si="6"/>
        <v>0</v>
      </c>
      <c r="AR19" s="36">
        <f t="shared" si="6"/>
        <v>0</v>
      </c>
      <c r="AS19" s="36">
        <f t="shared" si="6"/>
        <v>0</v>
      </c>
      <c r="AT19" s="39">
        <f t="shared" si="6"/>
        <v>0</v>
      </c>
      <c r="AU19" s="38">
        <f t="shared" si="15"/>
        <v>0</v>
      </c>
      <c r="AV19" s="36">
        <f t="shared" si="16"/>
        <v>0</v>
      </c>
      <c r="AW19" s="36">
        <f t="shared" si="17"/>
        <v>0</v>
      </c>
      <c r="AX19" s="36">
        <f t="shared" si="18"/>
        <v>0</v>
      </c>
      <c r="AY19" s="36">
        <f t="shared" si="19"/>
        <v>0</v>
      </c>
      <c r="AZ19" s="49">
        <f t="shared" si="20"/>
        <v>0</v>
      </c>
      <c r="BA19" s="73">
        <f t="shared" si="21"/>
        <v>0</v>
      </c>
      <c r="BB19" s="75">
        <f t="shared" si="22"/>
        <v>0</v>
      </c>
    </row>
    <row r="20" spans="1:54" ht="54" customHeight="1">
      <c r="A20" s="62" t="s">
        <v>19</v>
      </c>
      <c r="B20" s="56">
        <v>2424</v>
      </c>
      <c r="C20" s="3" t="s">
        <v>24</v>
      </c>
      <c r="D20" s="4" t="s">
        <v>43</v>
      </c>
      <c r="E20" s="57">
        <v>120</v>
      </c>
      <c r="F20" s="58">
        <v>660</v>
      </c>
      <c r="G20" s="58">
        <v>120</v>
      </c>
      <c r="H20" s="58">
        <v>1100</v>
      </c>
      <c r="I20" s="58">
        <v>240</v>
      </c>
      <c r="J20" s="59">
        <v>660</v>
      </c>
      <c r="K20" s="45">
        <v>1</v>
      </c>
      <c r="L20" s="13">
        <v>1</v>
      </c>
      <c r="M20" s="13">
        <v>1</v>
      </c>
      <c r="N20" s="13">
        <v>1</v>
      </c>
      <c r="O20" s="13">
        <v>1</v>
      </c>
      <c r="P20" s="46">
        <v>1</v>
      </c>
      <c r="Q20" s="45">
        <v>11</v>
      </c>
      <c r="R20" s="13">
        <v>24</v>
      </c>
      <c r="S20" s="13">
        <v>11</v>
      </c>
      <c r="T20" s="13">
        <v>48</v>
      </c>
      <c r="U20" s="13">
        <v>11</v>
      </c>
      <c r="V20" s="61">
        <v>6</v>
      </c>
      <c r="W20" s="38"/>
      <c r="X20" s="36"/>
      <c r="Y20" s="36"/>
      <c r="Z20" s="36"/>
      <c r="AA20" s="36"/>
      <c r="AB20" s="39"/>
      <c r="AC20" s="31">
        <f t="shared" si="7"/>
        <v>0</v>
      </c>
      <c r="AD20" s="30">
        <f t="shared" si="8"/>
        <v>0</v>
      </c>
      <c r="AE20" s="30">
        <f t="shared" si="9"/>
        <v>0</v>
      </c>
      <c r="AF20" s="30">
        <f t="shared" si="10"/>
        <v>0</v>
      </c>
      <c r="AG20" s="30">
        <f t="shared" si="11"/>
        <v>0</v>
      </c>
      <c r="AH20" s="32">
        <f t="shared" si="12"/>
        <v>0</v>
      </c>
      <c r="AI20" s="38">
        <f t="shared" si="13"/>
        <v>0</v>
      </c>
      <c r="AJ20" s="36">
        <f t="shared" si="5"/>
        <v>0</v>
      </c>
      <c r="AK20" s="36">
        <f t="shared" si="5"/>
        <v>0</v>
      </c>
      <c r="AL20" s="36">
        <f t="shared" si="5"/>
        <v>0</v>
      </c>
      <c r="AM20" s="36">
        <f t="shared" si="5"/>
        <v>0</v>
      </c>
      <c r="AN20" s="39">
        <f t="shared" si="5"/>
        <v>0</v>
      </c>
      <c r="AO20" s="38">
        <f t="shared" si="14"/>
        <v>0</v>
      </c>
      <c r="AP20" s="36">
        <f t="shared" si="6"/>
        <v>0</v>
      </c>
      <c r="AQ20" s="36">
        <f t="shared" si="6"/>
        <v>0</v>
      </c>
      <c r="AR20" s="36">
        <f t="shared" si="6"/>
        <v>0</v>
      </c>
      <c r="AS20" s="36">
        <f t="shared" si="6"/>
        <v>0</v>
      </c>
      <c r="AT20" s="39">
        <f t="shared" si="6"/>
        <v>0</v>
      </c>
      <c r="AU20" s="38">
        <f t="shared" si="15"/>
        <v>0</v>
      </c>
      <c r="AV20" s="36">
        <f t="shared" si="16"/>
        <v>0</v>
      </c>
      <c r="AW20" s="36">
        <f t="shared" si="17"/>
        <v>0</v>
      </c>
      <c r="AX20" s="36">
        <f t="shared" si="18"/>
        <v>0</v>
      </c>
      <c r="AY20" s="36">
        <f t="shared" si="19"/>
        <v>0</v>
      </c>
      <c r="AZ20" s="49">
        <f t="shared" si="20"/>
        <v>0</v>
      </c>
      <c r="BA20" s="73">
        <f t="shared" si="21"/>
        <v>0</v>
      </c>
      <c r="BB20" s="75">
        <f t="shared" si="22"/>
        <v>0</v>
      </c>
    </row>
    <row r="21" spans="1:54" ht="62.25" customHeight="1">
      <c r="A21" s="62" t="s">
        <v>21</v>
      </c>
      <c r="B21" s="56">
        <v>2430</v>
      </c>
      <c r="C21" s="3" t="s">
        <v>25</v>
      </c>
      <c r="D21" s="4" t="s">
        <v>44</v>
      </c>
      <c r="E21" s="57">
        <v>120</v>
      </c>
      <c r="F21" s="58">
        <v>120</v>
      </c>
      <c r="G21" s="58">
        <v>120</v>
      </c>
      <c r="H21" s="58">
        <v>1100</v>
      </c>
      <c r="I21" s="58">
        <v>240</v>
      </c>
      <c r="J21" s="59">
        <v>240</v>
      </c>
      <c r="K21" s="45">
        <v>1</v>
      </c>
      <c r="L21" s="13">
        <v>1</v>
      </c>
      <c r="M21" s="13">
        <v>1</v>
      </c>
      <c r="N21" s="13">
        <v>1</v>
      </c>
      <c r="O21" s="13">
        <v>1</v>
      </c>
      <c r="P21" s="46">
        <v>1</v>
      </c>
      <c r="Q21" s="45">
        <v>11</v>
      </c>
      <c r="R21" s="13">
        <v>48</v>
      </c>
      <c r="S21" s="13">
        <v>48</v>
      </c>
      <c r="T21" s="13">
        <v>24</v>
      </c>
      <c r="U21" s="13">
        <v>48</v>
      </c>
      <c r="V21" s="61">
        <v>8</v>
      </c>
      <c r="W21" s="38"/>
      <c r="X21" s="36"/>
      <c r="Y21" s="36"/>
      <c r="Z21" s="36"/>
      <c r="AA21" s="36"/>
      <c r="AB21" s="39"/>
      <c r="AC21" s="31">
        <f t="shared" si="7"/>
        <v>0</v>
      </c>
      <c r="AD21" s="30">
        <f t="shared" si="8"/>
        <v>0</v>
      </c>
      <c r="AE21" s="30">
        <f t="shared" si="9"/>
        <v>0</v>
      </c>
      <c r="AF21" s="30">
        <f t="shared" si="10"/>
        <v>0</v>
      </c>
      <c r="AG21" s="30">
        <f t="shared" si="11"/>
        <v>0</v>
      </c>
      <c r="AH21" s="32">
        <f t="shared" si="12"/>
        <v>0</v>
      </c>
      <c r="AI21" s="38">
        <f t="shared" si="13"/>
        <v>0</v>
      </c>
      <c r="AJ21" s="36">
        <f t="shared" si="5"/>
        <v>0</v>
      </c>
      <c r="AK21" s="36">
        <f t="shared" si="5"/>
        <v>0</v>
      </c>
      <c r="AL21" s="36">
        <f t="shared" si="5"/>
        <v>0</v>
      </c>
      <c r="AM21" s="36">
        <f t="shared" si="5"/>
        <v>0</v>
      </c>
      <c r="AN21" s="39">
        <f t="shared" si="5"/>
        <v>0</v>
      </c>
      <c r="AO21" s="38">
        <f t="shared" si="14"/>
        <v>0</v>
      </c>
      <c r="AP21" s="36">
        <f t="shared" si="6"/>
        <v>0</v>
      </c>
      <c r="AQ21" s="36">
        <f t="shared" si="6"/>
        <v>0</v>
      </c>
      <c r="AR21" s="36">
        <f t="shared" si="6"/>
        <v>0</v>
      </c>
      <c r="AS21" s="36">
        <f t="shared" si="6"/>
        <v>0</v>
      </c>
      <c r="AT21" s="39">
        <f t="shared" si="6"/>
        <v>0</v>
      </c>
      <c r="AU21" s="38">
        <f t="shared" si="15"/>
        <v>0</v>
      </c>
      <c r="AV21" s="36">
        <f t="shared" si="16"/>
        <v>0</v>
      </c>
      <c r="AW21" s="36">
        <f t="shared" si="17"/>
        <v>0</v>
      </c>
      <c r="AX21" s="36">
        <f t="shared" si="18"/>
        <v>0</v>
      </c>
      <c r="AY21" s="36">
        <f t="shared" si="19"/>
        <v>0</v>
      </c>
      <c r="AZ21" s="49">
        <f t="shared" si="20"/>
        <v>0</v>
      </c>
      <c r="BA21" s="73">
        <f t="shared" si="21"/>
        <v>0</v>
      </c>
      <c r="BB21" s="75">
        <f t="shared" si="22"/>
        <v>0</v>
      </c>
    </row>
    <row r="22" spans="1:54" ht="54" customHeight="1">
      <c r="A22" s="62" t="s">
        <v>23</v>
      </c>
      <c r="B22" s="56">
        <v>2433</v>
      </c>
      <c r="C22" s="3" t="s">
        <v>69</v>
      </c>
      <c r="D22" s="4" t="s">
        <v>70</v>
      </c>
      <c r="E22" s="57">
        <v>240</v>
      </c>
      <c r="F22" s="58">
        <v>1100</v>
      </c>
      <c r="G22" s="58">
        <v>120</v>
      </c>
      <c r="H22" s="58">
        <v>1100</v>
      </c>
      <c r="I22" s="58">
        <v>1100</v>
      </c>
      <c r="J22" s="59">
        <v>1100</v>
      </c>
      <c r="K22" s="45">
        <v>1</v>
      </c>
      <c r="L22" s="13">
        <v>1</v>
      </c>
      <c r="M22" s="13">
        <v>1</v>
      </c>
      <c r="N22" s="13">
        <v>2</v>
      </c>
      <c r="O22" s="13">
        <v>1</v>
      </c>
      <c r="P22" s="46">
        <v>1</v>
      </c>
      <c r="Q22" s="45">
        <v>11</v>
      </c>
      <c r="R22" s="13">
        <v>24</v>
      </c>
      <c r="S22" s="13">
        <v>48</v>
      </c>
      <c r="T22" s="13">
        <v>48</v>
      </c>
      <c r="U22" s="13">
        <v>24</v>
      </c>
      <c r="V22" s="61">
        <v>12</v>
      </c>
      <c r="W22" s="38"/>
      <c r="X22" s="36"/>
      <c r="Y22" s="36"/>
      <c r="Z22" s="36"/>
      <c r="AA22" s="36"/>
      <c r="AB22" s="39"/>
      <c r="AC22" s="31">
        <f>ROUND(W22*8%,2)</f>
        <v>0</v>
      </c>
      <c r="AD22" s="30">
        <f t="shared" si="8"/>
        <v>0</v>
      </c>
      <c r="AE22" s="30">
        <f t="shared" si="9"/>
        <v>0</v>
      </c>
      <c r="AF22" s="30">
        <f t="shared" si="10"/>
        <v>0</v>
      </c>
      <c r="AG22" s="30">
        <f t="shared" si="11"/>
        <v>0</v>
      </c>
      <c r="AH22" s="32">
        <f t="shared" si="12"/>
        <v>0</v>
      </c>
      <c r="AI22" s="38">
        <f t="shared" si="13"/>
        <v>0</v>
      </c>
      <c r="AJ22" s="36">
        <f t="shared" si="5"/>
        <v>0</v>
      </c>
      <c r="AK22" s="36">
        <f t="shared" si="5"/>
        <v>0</v>
      </c>
      <c r="AL22" s="36">
        <f t="shared" si="5"/>
        <v>0</v>
      </c>
      <c r="AM22" s="36">
        <f t="shared" si="5"/>
        <v>0</v>
      </c>
      <c r="AN22" s="39">
        <f t="shared" si="5"/>
        <v>0</v>
      </c>
      <c r="AO22" s="38">
        <f t="shared" si="14"/>
        <v>0</v>
      </c>
      <c r="AP22" s="36">
        <f t="shared" si="6"/>
        <v>0</v>
      </c>
      <c r="AQ22" s="36">
        <f t="shared" si="6"/>
        <v>0</v>
      </c>
      <c r="AR22" s="36">
        <f t="shared" si="6"/>
        <v>0</v>
      </c>
      <c r="AS22" s="36">
        <f t="shared" si="6"/>
        <v>0</v>
      </c>
      <c r="AT22" s="39">
        <f t="shared" si="6"/>
        <v>0</v>
      </c>
      <c r="AU22" s="38">
        <f t="shared" si="15"/>
        <v>0</v>
      </c>
      <c r="AV22" s="36">
        <f t="shared" si="16"/>
        <v>0</v>
      </c>
      <c r="AW22" s="36">
        <f t="shared" si="17"/>
        <v>0</v>
      </c>
      <c r="AX22" s="36">
        <f t="shared" si="18"/>
        <v>0</v>
      </c>
      <c r="AY22" s="36">
        <f t="shared" si="19"/>
        <v>0</v>
      </c>
      <c r="AZ22" s="49">
        <f t="shared" si="20"/>
        <v>0</v>
      </c>
      <c r="BA22" s="73">
        <f t="shared" si="21"/>
        <v>0</v>
      </c>
      <c r="BB22" s="75">
        <f t="shared" si="22"/>
        <v>0</v>
      </c>
    </row>
    <row r="23" spans="1:54" ht="54" customHeight="1">
      <c r="A23" s="62" t="s">
        <v>68</v>
      </c>
      <c r="B23" s="56">
        <v>2434</v>
      </c>
      <c r="C23" s="3" t="s">
        <v>26</v>
      </c>
      <c r="D23" s="4" t="s">
        <v>45</v>
      </c>
      <c r="E23" s="57">
        <v>120</v>
      </c>
      <c r="F23" s="58">
        <v>240</v>
      </c>
      <c r="G23" s="58">
        <v>120</v>
      </c>
      <c r="H23" s="58">
        <v>1100</v>
      </c>
      <c r="I23" s="58">
        <v>1100</v>
      </c>
      <c r="J23" s="59">
        <v>240</v>
      </c>
      <c r="K23" s="45">
        <v>1</v>
      </c>
      <c r="L23" s="13">
        <v>1</v>
      </c>
      <c r="M23" s="13">
        <v>1</v>
      </c>
      <c r="N23" s="13">
        <v>1</v>
      </c>
      <c r="O23" s="13">
        <v>1</v>
      </c>
      <c r="P23" s="46">
        <v>1</v>
      </c>
      <c r="Q23" s="45">
        <v>11</v>
      </c>
      <c r="R23" s="13">
        <v>48</v>
      </c>
      <c r="S23" s="13">
        <v>48</v>
      </c>
      <c r="T23" s="13">
        <v>48</v>
      </c>
      <c r="U23" s="13">
        <v>11</v>
      </c>
      <c r="V23" s="61">
        <v>4</v>
      </c>
      <c r="W23" s="38"/>
      <c r="X23" s="36"/>
      <c r="Y23" s="36"/>
      <c r="Z23" s="36"/>
      <c r="AA23" s="36"/>
      <c r="AB23" s="39"/>
      <c r="AC23" s="31">
        <f t="shared" si="7"/>
        <v>0</v>
      </c>
      <c r="AD23" s="30">
        <f t="shared" si="8"/>
        <v>0</v>
      </c>
      <c r="AE23" s="30">
        <f t="shared" si="9"/>
        <v>0</v>
      </c>
      <c r="AF23" s="30">
        <f t="shared" si="10"/>
        <v>0</v>
      </c>
      <c r="AG23" s="30">
        <f t="shared" si="11"/>
        <v>0</v>
      </c>
      <c r="AH23" s="32">
        <f t="shared" si="12"/>
        <v>0</v>
      </c>
      <c r="AI23" s="38">
        <f t="shared" si="13"/>
        <v>0</v>
      </c>
      <c r="AJ23" s="36">
        <f t="shared" si="5"/>
        <v>0</v>
      </c>
      <c r="AK23" s="36">
        <f t="shared" si="5"/>
        <v>0</v>
      </c>
      <c r="AL23" s="36">
        <f t="shared" si="5"/>
        <v>0</v>
      </c>
      <c r="AM23" s="36">
        <f t="shared" si="5"/>
        <v>0</v>
      </c>
      <c r="AN23" s="39">
        <f t="shared" si="5"/>
        <v>0</v>
      </c>
      <c r="AO23" s="38">
        <f t="shared" si="14"/>
        <v>0</v>
      </c>
      <c r="AP23" s="36">
        <f t="shared" si="6"/>
        <v>0</v>
      </c>
      <c r="AQ23" s="36">
        <f t="shared" si="6"/>
        <v>0</v>
      </c>
      <c r="AR23" s="36">
        <f t="shared" si="6"/>
        <v>0</v>
      </c>
      <c r="AS23" s="36">
        <f t="shared" si="6"/>
        <v>0</v>
      </c>
      <c r="AT23" s="39">
        <f t="shared" si="6"/>
        <v>0</v>
      </c>
      <c r="AU23" s="38">
        <f t="shared" si="15"/>
        <v>0</v>
      </c>
      <c r="AV23" s="36">
        <f t="shared" si="16"/>
        <v>0</v>
      </c>
      <c r="AW23" s="36">
        <f t="shared" si="17"/>
        <v>0</v>
      </c>
      <c r="AX23" s="36">
        <f t="shared" si="18"/>
        <v>0</v>
      </c>
      <c r="AY23" s="36">
        <f t="shared" si="19"/>
        <v>0</v>
      </c>
      <c r="AZ23" s="49">
        <f t="shared" si="20"/>
        <v>0</v>
      </c>
      <c r="BA23" s="73">
        <f t="shared" si="21"/>
        <v>0</v>
      </c>
      <c r="BB23" s="75">
        <f t="shared" si="22"/>
        <v>0</v>
      </c>
    </row>
    <row r="24" spans="1:54" ht="54" customHeight="1" thickBot="1">
      <c r="A24" s="63" t="s">
        <v>73</v>
      </c>
      <c r="B24" s="64">
        <v>2435</v>
      </c>
      <c r="C24" s="65" t="s">
        <v>27</v>
      </c>
      <c r="D24" s="66" t="s">
        <v>46</v>
      </c>
      <c r="E24" s="67">
        <v>120</v>
      </c>
      <c r="F24" s="68">
        <v>240</v>
      </c>
      <c r="G24" s="68">
        <v>240</v>
      </c>
      <c r="H24" s="68">
        <v>770</v>
      </c>
      <c r="I24" s="68">
        <v>660</v>
      </c>
      <c r="J24" s="69" t="s">
        <v>49</v>
      </c>
      <c r="K24" s="47">
        <v>1</v>
      </c>
      <c r="L24" s="14">
        <v>1</v>
      </c>
      <c r="M24" s="14">
        <v>1</v>
      </c>
      <c r="N24" s="14">
        <v>1</v>
      </c>
      <c r="O24" s="14">
        <v>1</v>
      </c>
      <c r="P24" s="48">
        <v>0</v>
      </c>
      <c r="Q24" s="47">
        <v>11</v>
      </c>
      <c r="R24" s="14">
        <v>48</v>
      </c>
      <c r="S24" s="14">
        <v>48</v>
      </c>
      <c r="T24" s="14">
        <v>48</v>
      </c>
      <c r="U24" s="14">
        <v>48</v>
      </c>
      <c r="V24" s="70">
        <v>0</v>
      </c>
      <c r="W24" s="40"/>
      <c r="X24" s="41"/>
      <c r="Y24" s="41"/>
      <c r="Z24" s="41"/>
      <c r="AA24" s="41"/>
      <c r="AB24" s="42"/>
      <c r="AC24" s="18">
        <f t="shared" si="7"/>
        <v>0</v>
      </c>
      <c r="AD24" s="16">
        <f t="shared" si="8"/>
        <v>0</v>
      </c>
      <c r="AE24" s="16">
        <f t="shared" si="9"/>
        <v>0</v>
      </c>
      <c r="AF24" s="16">
        <f t="shared" si="10"/>
        <v>0</v>
      </c>
      <c r="AG24" s="16">
        <f t="shared" si="11"/>
        <v>0</v>
      </c>
      <c r="AH24" s="20">
        <f t="shared" si="12"/>
        <v>0</v>
      </c>
      <c r="AI24" s="40">
        <f t="shared" si="13"/>
        <v>0</v>
      </c>
      <c r="AJ24" s="41">
        <f t="shared" si="5"/>
        <v>0</v>
      </c>
      <c r="AK24" s="41">
        <f t="shared" si="5"/>
        <v>0</v>
      </c>
      <c r="AL24" s="41">
        <f t="shared" si="5"/>
        <v>0</v>
      </c>
      <c r="AM24" s="41">
        <f t="shared" si="5"/>
        <v>0</v>
      </c>
      <c r="AN24" s="42">
        <f t="shared" si="5"/>
        <v>0</v>
      </c>
      <c r="AO24" s="40">
        <f t="shared" si="14"/>
        <v>0</v>
      </c>
      <c r="AP24" s="41">
        <f t="shared" si="6"/>
        <v>0</v>
      </c>
      <c r="AQ24" s="41">
        <f t="shared" si="6"/>
        <v>0</v>
      </c>
      <c r="AR24" s="41">
        <f t="shared" si="6"/>
        <v>0</v>
      </c>
      <c r="AS24" s="41">
        <f t="shared" si="6"/>
        <v>0</v>
      </c>
      <c r="AT24" s="42">
        <f t="shared" si="6"/>
        <v>0</v>
      </c>
      <c r="AU24" s="40">
        <f t="shared" si="15"/>
        <v>0</v>
      </c>
      <c r="AV24" s="41">
        <f t="shared" si="16"/>
        <v>0</v>
      </c>
      <c r="AW24" s="41">
        <f t="shared" si="17"/>
        <v>0</v>
      </c>
      <c r="AX24" s="41">
        <f t="shared" si="18"/>
        <v>0</v>
      </c>
      <c r="AY24" s="41">
        <f t="shared" si="19"/>
        <v>0</v>
      </c>
      <c r="AZ24" s="50">
        <f t="shared" si="20"/>
        <v>0</v>
      </c>
      <c r="BA24" s="74">
        <f t="shared" si="21"/>
        <v>0</v>
      </c>
      <c r="BB24" s="76">
        <f t="shared" si="22"/>
        <v>0</v>
      </c>
    </row>
    <row r="26" spans="1:52" ht="15">
      <c r="A26" s="25"/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</row>
    <row r="27" spans="1:52" ht="15">
      <c r="A27" s="25"/>
      <c r="B27" s="26"/>
      <c r="C27" s="28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</row>
    <row r="28" spans="1:52" ht="15">
      <c r="A28" s="25"/>
      <c r="B28" s="26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</row>
    <row r="29" spans="2:57" ht="15">
      <c r="B29" s="29"/>
      <c r="C29" s="29"/>
      <c r="BA29" s="24"/>
      <c r="BB29" s="24"/>
      <c r="BC29" s="24"/>
      <c r="BD29" s="24"/>
      <c r="BE29" s="24"/>
    </row>
  </sheetData>
  <sheetProtection/>
  <mergeCells count="73">
    <mergeCell ref="BA8:BA9"/>
    <mergeCell ref="BA2:BA3"/>
    <mergeCell ref="BB2:BB3"/>
    <mergeCell ref="BA1:BB1"/>
    <mergeCell ref="E1:AZ1"/>
    <mergeCell ref="BB5:BB9"/>
    <mergeCell ref="AY8:AY9"/>
    <mergeCell ref="AZ8:AZ9"/>
    <mergeCell ref="AS8:AS9"/>
    <mergeCell ref="BB13:BB14"/>
    <mergeCell ref="AC2:AH2"/>
    <mergeCell ref="AC4:AH4"/>
    <mergeCell ref="AD8:AD9"/>
    <mergeCell ref="AE8:AE9"/>
    <mergeCell ref="AU2:AZ2"/>
    <mergeCell ref="AU4:AZ4"/>
    <mergeCell ref="AU8:AU9"/>
    <mergeCell ref="AV8:AV9"/>
    <mergeCell ref="AW8:AW9"/>
    <mergeCell ref="AT8:AT9"/>
    <mergeCell ref="AM8:AM9"/>
    <mergeCell ref="AN8:AN9"/>
    <mergeCell ref="AC8:AC9"/>
    <mergeCell ref="AO2:AT2"/>
    <mergeCell ref="AO4:AT4"/>
    <mergeCell ref="AO8:AO9"/>
    <mergeCell ref="AP8:AP9"/>
    <mergeCell ref="AQ8:AQ9"/>
    <mergeCell ref="AH8:AH9"/>
    <mergeCell ref="X8:X9"/>
    <mergeCell ref="Y8:Y9"/>
    <mergeCell ref="AA8:AA9"/>
    <mergeCell ref="AB8:AB9"/>
    <mergeCell ref="AI2:AN2"/>
    <mergeCell ref="AI4:AN4"/>
    <mergeCell ref="AI8:AI9"/>
    <mergeCell ref="AJ8:AJ9"/>
    <mergeCell ref="AK8:AK9"/>
    <mergeCell ref="AG8:AG9"/>
    <mergeCell ref="A5:A9"/>
    <mergeCell ref="J8:J9"/>
    <mergeCell ref="K8:K9"/>
    <mergeCell ref="D8:D9"/>
    <mergeCell ref="E8:E9"/>
    <mergeCell ref="F8:F9"/>
    <mergeCell ref="A1:D1"/>
    <mergeCell ref="E2:J2"/>
    <mergeCell ref="B4:C4"/>
    <mergeCell ref="E4:J4"/>
    <mergeCell ref="W2:AB2"/>
    <mergeCell ref="W4:AB4"/>
    <mergeCell ref="K4:P4"/>
    <mergeCell ref="Q4:V4"/>
    <mergeCell ref="R8:R9"/>
    <mergeCell ref="A13:A14"/>
    <mergeCell ref="A2:A3"/>
    <mergeCell ref="D2:D3"/>
    <mergeCell ref="B2:C3"/>
    <mergeCell ref="K2:P2"/>
    <mergeCell ref="Q2:V2"/>
    <mergeCell ref="M8:M9"/>
    <mergeCell ref="B8:B9"/>
    <mergeCell ref="C8:C9"/>
    <mergeCell ref="W8:W9"/>
    <mergeCell ref="G8:G9"/>
    <mergeCell ref="V8:V9"/>
    <mergeCell ref="O8:O9"/>
    <mergeCell ref="I8:I9"/>
    <mergeCell ref="U8:U9"/>
    <mergeCell ref="P8:P9"/>
    <mergeCell ref="Q8:Q9"/>
    <mergeCell ref="S8:S9"/>
    <mergeCell ref="L8:L9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8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2020-08-28T07:58:40Z</cp:lastPrinted>
  <dcterms:created xsi:type="dcterms:W3CDTF">2017-10-17T08:31:41Z</dcterms:created>
  <dcterms:modified xsi:type="dcterms:W3CDTF">2020-08-28T07:58:44Z</dcterms:modified>
  <cp:category/>
  <cp:version/>
  <cp:contentType/>
  <cp:contentStatus/>
</cp:coreProperties>
</file>